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ckubiak\Downloads\"/>
    </mc:Choice>
  </mc:AlternateContent>
  <xr:revisionPtr revIDLastSave="0" documentId="13_ncr:1_{6122644A-0F99-4565-A166-7D3E2745C797}" xr6:coauthVersionLast="47" xr6:coauthVersionMax="47" xr10:uidLastSave="{00000000-0000-0000-0000-000000000000}"/>
  <bookViews>
    <workbookView xWindow="-27990" yWindow="-120" windowWidth="28110" windowHeight="16440" xr2:uid="{5ECB76D3-7178-4F86-97A1-AE13989EE689}"/>
  </bookViews>
  <sheets>
    <sheet name="Consolidated Income Statement" sheetId="1" r:id="rId1"/>
    <sheet name="Consolidated Balance Sheet" sheetId="2" r:id="rId2"/>
    <sheet name="Statement of Cash Flows" sheetId="6" r:id="rId3"/>
    <sheet name="Adjustments" sheetId="3" r:id="rId4"/>
    <sheet name="EBITDA, Adj. EBITDA" sheetId="4" r:id="rId5"/>
    <sheet name="FCF &amp; CapEx" sheetId="5" r:id="rId6"/>
    <sheet name="Adj. Net Income and Adj. EPS"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2" l="1"/>
  <c r="D54" i="2"/>
  <c r="B54" i="2"/>
  <c r="C41" i="2"/>
  <c r="D41" i="2"/>
  <c r="B41" i="2"/>
  <c r="B23" i="2"/>
  <c r="C23" i="2"/>
  <c r="D23" i="2"/>
  <c r="C21" i="2"/>
  <c r="D21" i="2"/>
  <c r="B21" i="2"/>
  <c r="C12" i="2"/>
  <c r="D12" i="2"/>
  <c r="B12" i="2"/>
  <c r="C5" i="1"/>
  <c r="D5" i="1"/>
  <c r="B5" i="1"/>
</calcChain>
</file>

<file path=xl/sharedStrings.xml><?xml version="1.0" encoding="utf-8"?>
<sst xmlns="http://schemas.openxmlformats.org/spreadsheetml/2006/main" count="185" uniqueCount="151">
  <si>
    <t>In thousands of euros</t>
  </si>
  <si>
    <t>Revenue</t>
  </si>
  <si>
    <t>Listing</t>
  </si>
  <si>
    <t>of which</t>
  </si>
  <si>
    <t>Cash trading</t>
  </si>
  <si>
    <t>Derivatives trading</t>
  </si>
  <si>
    <t>Fixed income trading</t>
  </si>
  <si>
    <t>FX trading</t>
  </si>
  <si>
    <t>Power trading</t>
  </si>
  <si>
    <t>Investor Services</t>
  </si>
  <si>
    <t>Clearing</t>
  </si>
  <si>
    <t>Trading Revenue</t>
  </si>
  <si>
    <t>Advanced Data Services</t>
  </si>
  <si>
    <t>Post trade</t>
  </si>
  <si>
    <t>Other income</t>
  </si>
  <si>
    <t>Operating expenses excluding D&amp;A</t>
  </si>
  <si>
    <t>Adjusted EBITDA margin</t>
  </si>
  <si>
    <t>Year ended</t>
  </si>
  <si>
    <t>Euronext Technology Solutions &amp; Other revenue</t>
  </si>
  <si>
    <t>Net treasury income/(loss) through CCP business</t>
  </si>
  <si>
    <t>TOTAL REVENUE AND INCOME</t>
  </si>
  <si>
    <t>Salaries and employee benefits (a)</t>
  </si>
  <si>
    <t>Depreciation and amortisation (a)</t>
  </si>
  <si>
    <t>Other operational expenses (a)</t>
  </si>
  <si>
    <t>OPERATING PROFIT</t>
  </si>
  <si>
    <t>Finance costs</t>
  </si>
  <si>
    <t>Change in fair value of financial liabilities</t>
  </si>
  <si>
    <t>Other net financing income</t>
  </si>
  <si>
    <t>Results from equity investments</t>
  </si>
  <si>
    <t>Gain on sale of subsidiaries</t>
  </si>
  <si>
    <t>Share of net profit from associates and joint ventures accounted for using the equity method, and impairments thereof</t>
  </si>
  <si>
    <t>PROFIT BEFORE INCOME TAX</t>
  </si>
  <si>
    <t>Income tax expense</t>
  </si>
  <si>
    <t>PROFIT FOR THE YEAR</t>
  </si>
  <si>
    <t>PROFIT ATTRIBUTABLE TO:</t>
  </si>
  <si>
    <t>Owners of the parent</t>
  </si>
  <si>
    <t>Non-controlling interest</t>
  </si>
  <si>
    <t xml:space="preserve">of which </t>
  </si>
  <si>
    <t>Custody &amp; Settlement &amp; Other</t>
  </si>
  <si>
    <t>Transitional Income</t>
  </si>
  <si>
    <t>As at 31 December 2022</t>
  </si>
  <si>
    <t>As at 31 December 2021</t>
  </si>
  <si>
    <t>As at 31 December 2023</t>
  </si>
  <si>
    <t>31 December 2022</t>
  </si>
  <si>
    <t>31 December 2021</t>
  </si>
  <si>
    <t>31 December 2020</t>
  </si>
  <si>
    <t>ASSETS</t>
  </si>
  <si>
    <t>Non-current assets</t>
  </si>
  <si>
    <t>Property, plant and equipment</t>
  </si>
  <si>
    <t>Right-of-use assets</t>
  </si>
  <si>
    <t>Goodwill and other intangible assets (a)</t>
  </si>
  <si>
    <t>Deferred tax assets</t>
  </si>
  <si>
    <t>Investments in associates and joint ventures</t>
  </si>
  <si>
    <t>Financial assets at fair value through other comprehensive income</t>
  </si>
  <si>
    <t>Financial assets at amortised cost</t>
  </si>
  <si>
    <t>Other non-current assets</t>
  </si>
  <si>
    <t>Total non-current assets</t>
  </si>
  <si>
    <t>Current assets</t>
  </si>
  <si>
    <t>Trade and other receivables</t>
  </si>
  <si>
    <t>Other current assets</t>
  </si>
  <si>
    <t>Income tax receivables</t>
  </si>
  <si>
    <t>Derivative financial instruments</t>
  </si>
  <si>
    <t>CCP clearing business assets</t>
  </si>
  <si>
    <t>Other current financial assets</t>
  </si>
  <si>
    <t>Cash and cash equivalents</t>
  </si>
  <si>
    <t>Total current assets</t>
  </si>
  <si>
    <t>Assets from disposal groups held for sale</t>
  </si>
  <si>
    <t>Total assets</t>
  </si>
  <si>
    <t>EQUITY AND LIABILITIES</t>
  </si>
  <si>
    <t>Equity</t>
  </si>
  <si>
    <t>Issued capital</t>
  </si>
  <si>
    <t>Share premium</t>
  </si>
  <si>
    <t>Reserve own shares</t>
  </si>
  <si>
    <t>Retained earnings</t>
  </si>
  <si>
    <t>Other reserves</t>
  </si>
  <si>
    <t>Shareholders' equity</t>
  </si>
  <si>
    <t>Non-controlling interests (a)</t>
  </si>
  <si>
    <t>Total equity</t>
  </si>
  <si>
    <t>Non-current liabilities</t>
  </si>
  <si>
    <t>Borrowings</t>
  </si>
  <si>
    <t>Lease liabilities</t>
  </si>
  <si>
    <t>Deferred tax liabilities</t>
  </si>
  <si>
    <t>Post-employment benefits</t>
  </si>
  <si>
    <t>Contract liabilities</t>
  </si>
  <si>
    <t>Provisions</t>
  </si>
  <si>
    <t>Total non-current liabilities</t>
  </si>
  <si>
    <t>Current liabilities</t>
  </si>
  <si>
    <t>Other current financial liabilities</t>
  </si>
  <si>
    <t>CCP clearing business liabilities</t>
  </si>
  <si>
    <t>Current income tax liabilities</t>
  </si>
  <si>
    <t>Trade and other payables</t>
  </si>
  <si>
    <t>Total current liabilities</t>
  </si>
  <si>
    <t>Liabilities from disposal groups held for sale</t>
  </si>
  <si>
    <t>Total equity and liabilities</t>
  </si>
  <si>
    <t>31 December 
2022</t>
  </si>
  <si>
    <t>31 December 
2021</t>
  </si>
  <si>
    <t>31 December 
2020</t>
  </si>
  <si>
    <t>Total revenue and income</t>
  </si>
  <si>
    <t>Non-underlying items included in total revenue and income</t>
  </si>
  <si>
    <t>Adjusted Total revenue and income (a)</t>
  </si>
  <si>
    <t>Depreciation and amortisation</t>
  </si>
  <si>
    <t>Non-underlying items included in depreciation and amortisation</t>
  </si>
  <si>
    <t>Adjusted Depreciation and amortisation (a)</t>
  </si>
  <si>
    <t>Operating profit</t>
  </si>
  <si>
    <t>Non-underlying items included in total revenues and income</t>
  </si>
  <si>
    <t>Non-underlying items included in salaries and employee benefits</t>
  </si>
  <si>
    <t>Non-underlying items included in other operational expenses</t>
  </si>
  <si>
    <t>Non-underlying items included in operating profit</t>
  </si>
  <si>
    <t>Adjusted Operating profit (a)</t>
  </si>
  <si>
    <t>Adjusted Operating profit</t>
  </si>
  <si>
    <t>Adjusted Depreciation and amortisation</t>
  </si>
  <si>
    <t>Adjusted Total revenue and income</t>
  </si>
  <si>
    <t>Net cash generated by operating activities</t>
  </si>
  <si>
    <t>Non-current Borrowings</t>
  </si>
  <si>
    <t>Current Borrowings</t>
  </si>
  <si>
    <t>Less: Cash and cash equivalents</t>
  </si>
  <si>
    <t>Net debt</t>
  </si>
  <si>
    <t xml:space="preserve">EBITDA </t>
  </si>
  <si>
    <t>EBITDA margin</t>
  </si>
  <si>
    <t xml:space="preserve">Adjusted EBITDA </t>
  </si>
  <si>
    <t xml:space="preserve">EBITDA to Net operating cash flow </t>
  </si>
  <si>
    <t xml:space="preserve">Net debt to EBITDA ratio </t>
  </si>
  <si>
    <t>Net cash (used in) investing activities</t>
  </si>
  <si>
    <t>Net cash provided by/(used in) financing activities</t>
  </si>
  <si>
    <t>NET INCREASE/(DECREASE) IN CASH AND CASH EQUIVALENTS</t>
  </si>
  <si>
    <t>Cash and cash equivalents – Beginning of period</t>
  </si>
  <si>
    <t>Non-cash exchange gains/(losses) on cash and cash equivalents</t>
  </si>
  <si>
    <t>CASH AND CASH EQUIVALENTS – END OF PERIOD (a)</t>
  </si>
  <si>
    <t>Purchase of property, plant and equipment</t>
  </si>
  <si>
    <t>Purchase of intangible assets (excluding intangible assets recognised on acquisition of subsidiaries)</t>
  </si>
  <si>
    <t xml:space="preserve">Free Cash Flow </t>
  </si>
  <si>
    <t xml:space="preserve">Capital Expenditures </t>
  </si>
  <si>
    <t>In millions of euros, unless stated otherwise</t>
  </si>
  <si>
    <t>Profit attributable to the owners of the Parent</t>
  </si>
  <si>
    <t>EPS (Basic Earnings per Share) (€ per share)</t>
  </si>
  <si>
    <t>Adjustments for non-underlying items included in:</t>
  </si>
  <si>
    <t>Depreciation and amortisation (D&amp;A)</t>
  </si>
  <si>
    <t>Finance cost</t>
  </si>
  <si>
    <t>Gain/(loss) on disposal of subsidiaries</t>
  </si>
  <si>
    <t>Impairment of investments in associates and joint ventures</t>
  </si>
  <si>
    <t>Non-controlling interests</t>
  </si>
  <si>
    <t>Tax related to non-underlying items</t>
  </si>
  <si>
    <t xml:space="preserve">Adjusted EPS (€ per share) </t>
  </si>
  <si>
    <t xml:space="preserve">Adjusted Net Income </t>
  </si>
  <si>
    <t>(a) The comparative periods have been re-presented, as a result of the removal of the line 'exceptional items'. See Chapter 8, Note 3, Section-Z of the 2022 URD, for more details on the re-presentation for 2021. For more details on the re-presentation for 2020, see paragraph "Exceptional items" in section 7.1.8 "Results of Operations" of the 2022 URD.</t>
  </si>
  <si>
    <t>(a) 2021 was restated as a result of an error. See Chapter 8, Note 3, Section-Y, for more details.</t>
  </si>
  <si>
    <t>(a) Includes €5.0 million of cash and cash equivalents classified as held for sale for the year ended 31 December 2021.</t>
  </si>
  <si>
    <t>(a) Adjusted Operating profit, Adjusted Depreciation and amortisation and Adjusted Total revenue and income are non-IFRS measures and should not be considered as an alternative to, or more meaningful than, and should be read in conjunction with Operating profit, Total revenue and income, Salaries and employee benefits, Depreciation and amortisation and Other operational expenses.</t>
  </si>
  <si>
    <t>(a) EBITDA, Adjusted EBITDA, EBITDA margin, Adjusted EBITDA margin, EBITDA to Net operating cash flow and Net debt to EBITDA ratio are non-IFRS measures and should not be considered as an alternative to, or more meaningful than, and should be read in conjunction with Operating profit, Depreciation and amortisation, Total revenue and income, Net cash generated by operating activities, Non-current Borrowings, Current Borrowings and Cash and cash equivalents.</t>
  </si>
  <si>
    <t>(a) Adjusted Net Income and Adjusted EPS are non-IFRS measures and should not be considered as an alternative to, or more meaningful than, and should be read in conjunction with respectively, Profit attributable to the owners of the Parent and Basic Earnings per Share.</t>
  </si>
  <si>
    <t>(a) Free Cash Flow and Capital Expenditures are non-IFRS measures and should not be considered as an alternative to, or more meaningful than, and should be read in conjunction with, Net cash generated by operating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</si>
</sst>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_-* #,##0_-;\-* #,##0_-;_-* &quot;-&quot;??_-;_-@_-"/>
    <numFmt numFmtId="166" formatCode="0.0%"/>
  </numFmts>
  <fonts count="5" x14ac:knownFonts="1">
    <font>
      <sz val="10"/>
      <color theme="1"/>
      <name val="Verdana"/>
      <family val="2"/>
    </font>
    <font>
      <sz val="10"/>
      <color theme="1"/>
      <name val="Verdana"/>
      <family val="2"/>
    </font>
    <font>
      <b/>
      <sz val="10"/>
      <color theme="1"/>
      <name val="Verdana"/>
      <family val="2"/>
    </font>
    <font>
      <i/>
      <sz val="10"/>
      <color theme="1"/>
      <name val="Verdana"/>
      <family val="2"/>
    </font>
    <font>
      <b/>
      <sz val="10"/>
      <color rgb="FF005E68"/>
      <name val="Verdana"/>
      <family val="2"/>
    </font>
  </fonts>
  <fills count="2">
    <fill>
      <patternFill patternType="none"/>
    </fill>
    <fill>
      <patternFill patternType="gray125"/>
    </fill>
  </fills>
  <borders count="5">
    <border>
      <left/>
      <right/>
      <top/>
      <bottom/>
      <diagonal/>
    </border>
    <border>
      <left/>
      <right/>
      <top/>
      <bottom style="thin">
        <color rgb="FF005E68"/>
      </bottom>
      <diagonal/>
    </border>
    <border>
      <left/>
      <right/>
      <top style="thin">
        <color rgb="FF005E68"/>
      </top>
      <bottom style="thin">
        <color rgb="FF005E68"/>
      </bottom>
      <diagonal/>
    </border>
    <border>
      <left style="thin">
        <color rgb="FF005E68"/>
      </left>
      <right/>
      <top style="thin">
        <color rgb="FF005E68"/>
      </top>
      <bottom style="thin">
        <color rgb="FF005E68"/>
      </bottom>
      <diagonal/>
    </border>
    <border>
      <left/>
      <right style="thin">
        <color rgb="FF005E68"/>
      </right>
      <top style="thin">
        <color rgb="FF005E68"/>
      </top>
      <bottom style="thin">
        <color rgb="FF005E68"/>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4">
    <xf numFmtId="0" fontId="0" fillId="0" borderId="0" xfId="0"/>
    <xf numFmtId="0" fontId="0" fillId="0" borderId="0" xfId="0" applyAlignment="1">
      <alignment vertical="center" wrapText="1"/>
    </xf>
    <xf numFmtId="0" fontId="3" fillId="0" borderId="0" xfId="0" applyFont="1"/>
    <xf numFmtId="0" fontId="2" fillId="0" borderId="0" xfId="0" applyFont="1" applyAlignment="1">
      <alignment vertical="center" wrapText="1"/>
    </xf>
    <xf numFmtId="0" fontId="0" fillId="0" borderId="0" xfId="0" applyAlignment="1">
      <alignment horizontal="left" indent="3"/>
    </xf>
    <xf numFmtId="0" fontId="0" fillId="0" borderId="0" xfId="0" applyAlignment="1">
      <alignment horizontal="left" vertical="center" wrapText="1"/>
    </xf>
    <xf numFmtId="0" fontId="0" fillId="0" borderId="0" xfId="0" applyAlignment="1">
      <alignment horizontal="left" vertical="center" wrapText="1" indent="3"/>
    </xf>
    <xf numFmtId="164" fontId="0" fillId="0" borderId="0" xfId="1" applyNumberFormat="1" applyFont="1" applyAlignment="1">
      <alignment vertical="center" wrapText="1"/>
    </xf>
    <xf numFmtId="165" fontId="0" fillId="0" borderId="0" xfId="1" applyNumberFormat="1" applyFont="1" applyAlignment="1">
      <alignment vertical="center" wrapText="1"/>
    </xf>
    <xf numFmtId="165" fontId="0" fillId="0" borderId="0" xfId="1" applyNumberFormat="1" applyFont="1"/>
    <xf numFmtId="165" fontId="0" fillId="0" borderId="0" xfId="0" applyNumberFormat="1"/>
    <xf numFmtId="0" fontId="4" fillId="0" borderId="0" xfId="0" applyFont="1" applyAlignment="1">
      <alignment vertical="center" wrapText="1"/>
    </xf>
    <xf numFmtId="0" fontId="4" fillId="0" borderId="0" xfId="0" applyFont="1" applyAlignment="1">
      <alignment horizontal="center" vertical="center" wrapText="1"/>
    </xf>
    <xf numFmtId="0" fontId="4" fillId="0" borderId="1" xfId="0" applyFont="1" applyBorder="1" applyAlignment="1">
      <alignment horizontal="right" vertical="center" wrapText="1"/>
    </xf>
    <xf numFmtId="0" fontId="3" fillId="0" borderId="0" xfId="0" applyFont="1" applyBorder="1" applyAlignment="1">
      <alignment horizontal="left"/>
    </xf>
    <xf numFmtId="0" fontId="3" fillId="0" borderId="1" xfId="0" applyFont="1" applyBorder="1" applyAlignment="1">
      <alignment horizontal="left"/>
    </xf>
    <xf numFmtId="0" fontId="0" fillId="0" borderId="1" xfId="0" applyBorder="1"/>
    <xf numFmtId="165" fontId="0" fillId="0" borderId="1" xfId="1" applyNumberFormat="1" applyFont="1" applyBorder="1" applyAlignment="1">
      <alignment vertical="center" wrapText="1"/>
    </xf>
    <xf numFmtId="165" fontId="4" fillId="0" borderId="2" xfId="1" applyNumberFormat="1" applyFont="1" applyBorder="1" applyAlignment="1">
      <alignment vertical="center" wrapText="1"/>
    </xf>
    <xf numFmtId="0" fontId="0" fillId="0" borderId="1" xfId="0" applyBorder="1" applyAlignment="1">
      <alignment vertical="center" wrapText="1"/>
    </xf>
    <xf numFmtId="0" fontId="4" fillId="0" borderId="3" xfId="0" applyFont="1" applyBorder="1" applyAlignment="1">
      <alignment vertical="center" wrapText="1"/>
    </xf>
    <xf numFmtId="165" fontId="4" fillId="0" borderId="4" xfId="1" applyNumberFormat="1" applyFont="1" applyBorder="1" applyAlignment="1">
      <alignment vertical="center" wrapText="1"/>
    </xf>
    <xf numFmtId="0" fontId="2" fillId="0" borderId="0" xfId="0" applyFont="1"/>
    <xf numFmtId="0" fontId="3" fillId="0" borderId="1" xfId="0" applyFont="1" applyBorder="1" applyAlignment="1">
      <alignment vertical="center" wrapText="1"/>
    </xf>
    <xf numFmtId="0" fontId="3" fillId="0" borderId="0" xfId="0" applyFont="1" applyBorder="1" applyAlignment="1">
      <alignment horizontal="left" wrapText="1"/>
    </xf>
    <xf numFmtId="0" fontId="4" fillId="0" borderId="0" xfId="0" applyFont="1" applyBorder="1" applyAlignment="1">
      <alignment horizontal="right" wrapText="1"/>
    </xf>
    <xf numFmtId="0" fontId="3" fillId="0" borderId="1" xfId="0" applyFont="1" applyBorder="1" applyAlignment="1">
      <alignment horizontal="left" wrapText="1"/>
    </xf>
    <xf numFmtId="0" fontId="4" fillId="0" borderId="1" xfId="0" applyFont="1" applyBorder="1" applyAlignment="1">
      <alignment horizontal="right" wrapText="1"/>
    </xf>
    <xf numFmtId="164" fontId="4" fillId="0" borderId="2" xfId="1" applyNumberFormat="1" applyFont="1" applyBorder="1" applyAlignment="1">
      <alignment vertical="center" wrapText="1"/>
    </xf>
    <xf numFmtId="164" fontId="4" fillId="0" borderId="4" xfId="1" applyNumberFormat="1" applyFont="1" applyBorder="1" applyAlignment="1">
      <alignment vertical="center" wrapText="1"/>
    </xf>
    <xf numFmtId="166" fontId="4" fillId="0" borderId="2" xfId="2" applyNumberFormat="1" applyFont="1" applyBorder="1" applyAlignment="1">
      <alignment vertical="center" wrapText="1"/>
    </xf>
    <xf numFmtId="166" fontId="4" fillId="0" borderId="4" xfId="2" applyNumberFormat="1" applyFont="1" applyBorder="1" applyAlignment="1">
      <alignment vertical="center" wrapText="1"/>
    </xf>
    <xf numFmtId="43" fontId="4" fillId="0" borderId="2" xfId="1" applyNumberFormat="1" applyFont="1" applyBorder="1" applyAlignment="1">
      <alignment vertical="center" wrapText="1"/>
    </xf>
    <xf numFmtId="43" fontId="4" fillId="0" borderId="4" xfId="1" applyNumberFormat="1" applyFont="1" applyBorder="1" applyAlignment="1">
      <alignment vertical="center" wrapText="1"/>
    </xf>
  </cellXfs>
  <cellStyles count="3">
    <cellStyle name="Milliers" xfId="1" builtinId="3"/>
    <cellStyle name="Normal" xfId="0" builtinId="0"/>
    <cellStyle name="Pourcentage" xfId="2" builtinId="5"/>
  </cellStyles>
  <dxfs count="0"/>
  <tableStyles count="0" defaultTableStyle="TableStyleMedium2" defaultPivotStyle="PivotStyleLight16"/>
  <colors>
    <mruColors>
      <color rgb="FF005E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96194-870E-44FA-B1D5-3144158DBD5A}">
  <dimension ref="A1:D41"/>
  <sheetViews>
    <sheetView showGridLines="0" tabSelected="1" topLeftCell="A31" workbookViewId="0">
      <selection activeCell="B64" sqref="B64"/>
    </sheetView>
  </sheetViews>
  <sheetFormatPr baseColWidth="10" defaultColWidth="9" defaultRowHeight="12.75" x14ac:dyDescent="0.2"/>
  <cols>
    <col min="1" max="1" width="44.625" customWidth="1"/>
    <col min="2" max="2" width="16.625" customWidth="1"/>
    <col min="3" max="4" width="13.75" customWidth="1"/>
  </cols>
  <sheetData>
    <row r="1" spans="1:4" ht="12.75" customHeight="1" x14ac:dyDescent="0.2">
      <c r="A1" s="14" t="s">
        <v>0</v>
      </c>
      <c r="B1" s="12" t="s">
        <v>17</v>
      </c>
      <c r="C1" s="12"/>
      <c r="D1" s="12"/>
    </row>
    <row r="2" spans="1:4" ht="25.5" x14ac:dyDescent="0.2">
      <c r="A2" s="15"/>
      <c r="B2" s="13" t="s">
        <v>43</v>
      </c>
      <c r="C2" s="13" t="s">
        <v>44</v>
      </c>
      <c r="D2" s="13" t="s">
        <v>45</v>
      </c>
    </row>
    <row r="3" spans="1:4" x14ac:dyDescent="0.2">
      <c r="A3" s="22" t="s">
        <v>1</v>
      </c>
      <c r="B3" s="9"/>
      <c r="C3" s="9"/>
      <c r="D3" s="9"/>
    </row>
    <row r="4" spans="1:4" x14ac:dyDescent="0.2">
      <c r="A4" t="s">
        <v>2</v>
      </c>
      <c r="B4" s="8">
        <v>218380</v>
      </c>
      <c r="C4" s="8">
        <v>189689</v>
      </c>
      <c r="D4" s="9">
        <v>145473</v>
      </c>
    </row>
    <row r="5" spans="1:4" x14ac:dyDescent="0.2">
      <c r="A5" t="s">
        <v>11</v>
      </c>
      <c r="B5" s="9">
        <f>SUM(B7:B11)</f>
        <v>514125</v>
      </c>
      <c r="C5" s="9">
        <f t="shared" ref="C5:D5" si="0">SUM(C7:C11)</f>
        <v>465265</v>
      </c>
      <c r="D5" s="9">
        <f t="shared" si="0"/>
        <v>365100</v>
      </c>
    </row>
    <row r="6" spans="1:4" x14ac:dyDescent="0.2">
      <c r="A6" s="2" t="s">
        <v>37</v>
      </c>
      <c r="B6" s="9"/>
      <c r="C6" s="9"/>
      <c r="D6" s="9"/>
    </row>
    <row r="7" spans="1:4" x14ac:dyDescent="0.2">
      <c r="A7" s="4" t="s">
        <v>4</v>
      </c>
      <c r="B7" s="9">
        <v>301714</v>
      </c>
      <c r="C7" s="9">
        <v>293684</v>
      </c>
      <c r="D7" s="9">
        <v>259606</v>
      </c>
    </row>
    <row r="8" spans="1:4" x14ac:dyDescent="0.2">
      <c r="A8" s="4" t="s">
        <v>5</v>
      </c>
      <c r="B8" s="9">
        <v>58380</v>
      </c>
      <c r="C8" s="9">
        <v>52458</v>
      </c>
      <c r="D8" s="9">
        <v>49206</v>
      </c>
    </row>
    <row r="9" spans="1:4" x14ac:dyDescent="0.2">
      <c r="A9" s="4" t="s">
        <v>6</v>
      </c>
      <c r="B9" s="9">
        <v>92951</v>
      </c>
      <c r="C9" s="9">
        <v>65783</v>
      </c>
      <c r="D9" s="9">
        <v>2620</v>
      </c>
    </row>
    <row r="10" spans="1:4" x14ac:dyDescent="0.2">
      <c r="A10" s="4" t="s">
        <v>7</v>
      </c>
      <c r="B10" s="9">
        <v>28406</v>
      </c>
      <c r="C10" s="9">
        <v>23479</v>
      </c>
      <c r="D10" s="9">
        <v>26352</v>
      </c>
    </row>
    <row r="11" spans="1:4" x14ac:dyDescent="0.2">
      <c r="A11" s="4" t="s">
        <v>8</v>
      </c>
      <c r="B11" s="9">
        <v>32674</v>
      </c>
      <c r="C11" s="9">
        <v>29861</v>
      </c>
      <c r="D11" s="9">
        <v>27316</v>
      </c>
    </row>
    <row r="12" spans="1:4" x14ac:dyDescent="0.2">
      <c r="A12" t="s">
        <v>9</v>
      </c>
      <c r="B12" s="9">
        <v>9596</v>
      </c>
      <c r="C12" s="9">
        <v>8894</v>
      </c>
      <c r="D12" s="9">
        <v>7584</v>
      </c>
    </row>
    <row r="13" spans="1:4" x14ac:dyDescent="0.2">
      <c r="A13" t="s">
        <v>12</v>
      </c>
      <c r="B13" s="8">
        <v>212053</v>
      </c>
      <c r="C13" s="8">
        <v>183607</v>
      </c>
      <c r="D13" s="8">
        <v>139036</v>
      </c>
    </row>
    <row r="14" spans="1:4" ht="13.5" customHeight="1" x14ac:dyDescent="0.2">
      <c r="A14" t="s">
        <v>13</v>
      </c>
      <c r="B14" s="8">
        <v>364519</v>
      </c>
      <c r="C14" s="8">
        <v>320570</v>
      </c>
      <c r="D14" s="8">
        <v>177228</v>
      </c>
    </row>
    <row r="15" spans="1:4" ht="13.5" customHeight="1" x14ac:dyDescent="0.2">
      <c r="A15" s="2" t="s">
        <v>3</v>
      </c>
      <c r="B15" s="8"/>
      <c r="C15" s="8"/>
      <c r="D15" s="8"/>
    </row>
    <row r="16" spans="1:4" x14ac:dyDescent="0.2">
      <c r="A16" s="4" t="s">
        <v>10</v>
      </c>
      <c r="B16" s="8">
        <v>121393</v>
      </c>
      <c r="C16" s="8">
        <v>101376</v>
      </c>
      <c r="D16" s="8">
        <v>67056</v>
      </c>
    </row>
    <row r="17" spans="1:4" ht="14.25" customHeight="1" x14ac:dyDescent="0.2">
      <c r="A17" s="4" t="s">
        <v>38</v>
      </c>
      <c r="B17" s="8">
        <v>243126</v>
      </c>
      <c r="C17" s="8">
        <v>219194</v>
      </c>
      <c r="D17" s="8">
        <v>110172</v>
      </c>
    </row>
    <row r="18" spans="1:4" x14ac:dyDescent="0.2">
      <c r="A18" t="s">
        <v>18</v>
      </c>
      <c r="B18" s="8">
        <v>100101</v>
      </c>
      <c r="C18" s="8">
        <v>85498</v>
      </c>
      <c r="D18" s="8">
        <v>49725</v>
      </c>
    </row>
    <row r="19" spans="1:4" x14ac:dyDescent="0.2">
      <c r="A19" t="s">
        <v>19</v>
      </c>
      <c r="B19" s="8">
        <v>-4913</v>
      </c>
      <c r="C19" s="8">
        <v>35432</v>
      </c>
      <c r="D19" s="8">
        <v>0</v>
      </c>
    </row>
    <row r="20" spans="1:4" x14ac:dyDescent="0.2">
      <c r="A20" t="s">
        <v>14</v>
      </c>
      <c r="B20" s="8">
        <v>1530</v>
      </c>
      <c r="C20" s="8">
        <v>3455</v>
      </c>
      <c r="D20" s="8">
        <v>172</v>
      </c>
    </row>
    <row r="21" spans="1:4" ht="12" customHeight="1" x14ac:dyDescent="0.2">
      <c r="A21" s="16" t="s">
        <v>39</v>
      </c>
      <c r="B21" s="17">
        <v>3419</v>
      </c>
      <c r="C21" s="17">
        <v>6245</v>
      </c>
      <c r="D21" s="17">
        <v>0</v>
      </c>
    </row>
    <row r="22" spans="1:4" x14ac:dyDescent="0.2">
      <c r="A22" s="20" t="s">
        <v>20</v>
      </c>
      <c r="B22" s="18">
        <v>1418810</v>
      </c>
      <c r="C22" s="18">
        <v>1298655</v>
      </c>
      <c r="D22" s="21">
        <v>884318</v>
      </c>
    </row>
    <row r="23" spans="1:4" x14ac:dyDescent="0.2">
      <c r="A23" s="1" t="s">
        <v>21</v>
      </c>
      <c r="B23" s="8">
        <v>-307017</v>
      </c>
      <c r="C23" s="8">
        <v>-287073</v>
      </c>
      <c r="D23" s="8">
        <v>-203308</v>
      </c>
    </row>
    <row r="24" spans="1:4" x14ac:dyDescent="0.2">
      <c r="A24" s="1" t="s">
        <v>22</v>
      </c>
      <c r="B24" s="8">
        <v>-160191</v>
      </c>
      <c r="C24" s="8">
        <v>-134572</v>
      </c>
      <c r="D24" s="8">
        <v>-59255</v>
      </c>
    </row>
    <row r="25" spans="1:4" x14ac:dyDescent="0.2">
      <c r="A25" s="19" t="s">
        <v>23</v>
      </c>
      <c r="B25" s="17">
        <v>-326344</v>
      </c>
      <c r="C25" s="17">
        <v>-297719</v>
      </c>
      <c r="D25" s="17">
        <v>-176813</v>
      </c>
    </row>
    <row r="26" spans="1:4" x14ac:dyDescent="0.2">
      <c r="A26" s="20" t="s">
        <v>24</v>
      </c>
      <c r="B26" s="18">
        <v>625258</v>
      </c>
      <c r="C26" s="18">
        <v>579291</v>
      </c>
      <c r="D26" s="21">
        <v>444942</v>
      </c>
    </row>
    <row r="27" spans="1:4" x14ac:dyDescent="0.2">
      <c r="A27" s="1" t="s">
        <v>25</v>
      </c>
      <c r="B27" s="8">
        <v>-37078</v>
      </c>
      <c r="C27" s="8">
        <v>-40704</v>
      </c>
      <c r="D27" s="8">
        <v>-17262</v>
      </c>
    </row>
    <row r="28" spans="1:4" x14ac:dyDescent="0.2">
      <c r="A28" s="1" t="s">
        <v>26</v>
      </c>
      <c r="B28" s="8">
        <v>0</v>
      </c>
      <c r="C28" s="8">
        <v>0</v>
      </c>
      <c r="D28" s="8">
        <v>263</v>
      </c>
    </row>
    <row r="29" spans="1:4" x14ac:dyDescent="0.2">
      <c r="A29" s="1" t="s">
        <v>27</v>
      </c>
      <c r="B29" s="8">
        <v>5115</v>
      </c>
      <c r="C29" s="8">
        <v>6312</v>
      </c>
      <c r="D29" s="8">
        <v>4199</v>
      </c>
    </row>
    <row r="30" spans="1:4" x14ac:dyDescent="0.2">
      <c r="A30" s="1" t="s">
        <v>28</v>
      </c>
      <c r="B30" s="8">
        <v>9842</v>
      </c>
      <c r="C30" s="8">
        <v>25712</v>
      </c>
      <c r="D30" s="8">
        <v>1646</v>
      </c>
    </row>
    <row r="31" spans="1:4" x14ac:dyDescent="0.2">
      <c r="A31" s="1" t="s">
        <v>29</v>
      </c>
      <c r="B31" s="8">
        <v>2274</v>
      </c>
      <c r="C31" s="8">
        <v>2681</v>
      </c>
      <c r="D31" s="8">
        <v>0</v>
      </c>
    </row>
    <row r="32" spans="1:4" ht="38.25" x14ac:dyDescent="0.2">
      <c r="A32" s="5" t="s">
        <v>30</v>
      </c>
      <c r="B32" s="8">
        <v>8834</v>
      </c>
      <c r="C32" s="8">
        <v>7441</v>
      </c>
      <c r="D32" s="8">
        <v>8916</v>
      </c>
    </row>
    <row r="33" spans="1:4" x14ac:dyDescent="0.2">
      <c r="A33" s="20" t="s">
        <v>31</v>
      </c>
      <c r="B33" s="18">
        <v>614245</v>
      </c>
      <c r="C33" s="18">
        <v>580733</v>
      </c>
      <c r="D33" s="21">
        <v>442704</v>
      </c>
    </row>
    <row r="34" spans="1:4" x14ac:dyDescent="0.2">
      <c r="A34" s="1" t="s">
        <v>32</v>
      </c>
      <c r="B34" s="8">
        <v>-163605</v>
      </c>
      <c r="C34" s="8">
        <v>-158644</v>
      </c>
      <c r="D34" s="8">
        <v>-122157</v>
      </c>
    </row>
    <row r="35" spans="1:4" x14ac:dyDescent="0.2">
      <c r="A35" s="20" t="s">
        <v>33</v>
      </c>
      <c r="B35" s="18">
        <v>450640</v>
      </c>
      <c r="C35" s="18">
        <v>422089</v>
      </c>
      <c r="D35" s="21">
        <v>320547</v>
      </c>
    </row>
    <row r="36" spans="1:4" x14ac:dyDescent="0.2">
      <c r="A36" s="11" t="s">
        <v>34</v>
      </c>
      <c r="B36" s="8"/>
      <c r="C36" s="8"/>
      <c r="D36" s="8"/>
    </row>
    <row r="37" spans="1:4" x14ac:dyDescent="0.2">
      <c r="A37" s="6" t="s">
        <v>35</v>
      </c>
      <c r="B37" s="8">
        <v>437827</v>
      </c>
      <c r="C37" s="8">
        <v>413344</v>
      </c>
      <c r="D37" s="8">
        <v>315484</v>
      </c>
    </row>
    <row r="38" spans="1:4" x14ac:dyDescent="0.2">
      <c r="A38" s="6" t="s">
        <v>36</v>
      </c>
      <c r="B38" s="8">
        <v>12813</v>
      </c>
      <c r="C38" s="8">
        <v>8745</v>
      </c>
      <c r="D38" s="8">
        <v>5063</v>
      </c>
    </row>
    <row r="40" spans="1:4" x14ac:dyDescent="0.2">
      <c r="A40" t="s">
        <v>144</v>
      </c>
    </row>
    <row r="41" spans="1:4" x14ac:dyDescent="0.2">
      <c r="B41" s="10"/>
      <c r="C41" s="10"/>
      <c r="D41" s="10"/>
    </row>
  </sheetData>
  <mergeCells count="2">
    <mergeCell ref="A1:A2"/>
    <mergeCell ref="B1:D1"/>
  </mergeCells>
  <pageMargins left="0.7" right="0.7" top="0.75" bottom="0.75" header="0.3" footer="0.3"/>
  <pageSetup paperSize="9" orientation="portrait" verticalDpi="0" r:id="rId1"/>
  <headerFooter>
    <oddFooter>&amp;C&amp;1#&amp;"Calibri"&amp;10&amp;KFFEF00PRIVATE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2FA87-1D4F-4966-8B70-C881C0878946}">
  <dimension ref="A1:D56"/>
  <sheetViews>
    <sheetView showGridLines="0" topLeftCell="A43" workbookViewId="0">
      <selection activeCell="A55" sqref="A55"/>
    </sheetView>
  </sheetViews>
  <sheetFormatPr baseColWidth="10" defaultColWidth="9" defaultRowHeight="12.75" x14ac:dyDescent="0.2"/>
  <cols>
    <col min="1" max="1" width="46.625" customWidth="1"/>
    <col min="2" max="2" width="17.75" customWidth="1"/>
    <col min="3" max="4" width="15.625" customWidth="1"/>
  </cols>
  <sheetData>
    <row r="1" spans="1:4" ht="36.75" customHeight="1" x14ac:dyDescent="0.2">
      <c r="A1" s="23" t="s">
        <v>0</v>
      </c>
      <c r="B1" s="13" t="s">
        <v>40</v>
      </c>
      <c r="C1" s="13" t="s">
        <v>41</v>
      </c>
      <c r="D1" s="13" t="s">
        <v>42</v>
      </c>
    </row>
    <row r="2" spans="1:4" x14ac:dyDescent="0.2">
      <c r="A2" s="3" t="s">
        <v>46</v>
      </c>
    </row>
    <row r="3" spans="1:4" x14ac:dyDescent="0.2">
      <c r="A3" s="1" t="s">
        <v>47</v>
      </c>
      <c r="B3" s="9"/>
      <c r="C3" s="9"/>
      <c r="D3" s="9"/>
    </row>
    <row r="4" spans="1:4" x14ac:dyDescent="0.2">
      <c r="A4" s="1" t="s">
        <v>48</v>
      </c>
      <c r="B4" s="8">
        <v>109389</v>
      </c>
      <c r="C4" s="8">
        <v>97580</v>
      </c>
      <c r="D4" s="8">
        <v>56024</v>
      </c>
    </row>
    <row r="5" spans="1:4" x14ac:dyDescent="0.2">
      <c r="A5" s="1" t="s">
        <v>49</v>
      </c>
      <c r="B5" s="8">
        <v>42290</v>
      </c>
      <c r="C5" s="8">
        <v>66168</v>
      </c>
      <c r="D5" s="8">
        <v>46923</v>
      </c>
    </row>
    <row r="6" spans="1:4" x14ac:dyDescent="0.2">
      <c r="A6" s="1" t="s">
        <v>50</v>
      </c>
      <c r="B6" s="8">
        <v>6205826</v>
      </c>
      <c r="C6" s="8">
        <v>6215844</v>
      </c>
      <c r="D6" s="8">
        <v>1536137</v>
      </c>
    </row>
    <row r="7" spans="1:4" x14ac:dyDescent="0.2">
      <c r="A7" s="1" t="s">
        <v>51</v>
      </c>
      <c r="B7" s="8">
        <v>18917</v>
      </c>
      <c r="C7" s="8">
        <v>37489</v>
      </c>
      <c r="D7" s="8">
        <v>20844</v>
      </c>
    </row>
    <row r="8" spans="1:4" x14ac:dyDescent="0.2">
      <c r="A8" s="1" t="s">
        <v>52</v>
      </c>
      <c r="B8" s="8">
        <v>72009</v>
      </c>
      <c r="C8" s="8">
        <v>69237</v>
      </c>
      <c r="D8" s="8">
        <v>68051</v>
      </c>
    </row>
    <row r="9" spans="1:4" ht="25.5" x14ac:dyDescent="0.2">
      <c r="A9" s="1" t="s">
        <v>53</v>
      </c>
      <c r="B9" s="8">
        <v>278219</v>
      </c>
      <c r="C9" s="8">
        <v>258068</v>
      </c>
      <c r="D9" s="8">
        <v>204506</v>
      </c>
    </row>
    <row r="10" spans="1:4" x14ac:dyDescent="0.2">
      <c r="A10" s="1" t="s">
        <v>54</v>
      </c>
      <c r="B10" s="8">
        <v>2312</v>
      </c>
      <c r="C10" s="8">
        <v>2902</v>
      </c>
      <c r="D10" s="8">
        <v>3173</v>
      </c>
    </row>
    <row r="11" spans="1:4" x14ac:dyDescent="0.2">
      <c r="A11" s="1" t="s">
        <v>55</v>
      </c>
      <c r="B11" s="8">
        <v>1374</v>
      </c>
      <c r="C11" s="8">
        <v>1317</v>
      </c>
      <c r="D11" s="8">
        <v>5451</v>
      </c>
    </row>
    <row r="12" spans="1:4" x14ac:dyDescent="0.2">
      <c r="A12" s="20" t="s">
        <v>56</v>
      </c>
      <c r="B12" s="18">
        <f>SUM(B4:B11)</f>
        <v>6730336</v>
      </c>
      <c r="C12" s="18">
        <f t="shared" ref="C12:D12" si="0">SUM(C4:C11)</f>
        <v>6748605</v>
      </c>
      <c r="D12" s="21">
        <f t="shared" si="0"/>
        <v>1941109</v>
      </c>
    </row>
    <row r="13" spans="1:4" x14ac:dyDescent="0.2">
      <c r="A13" s="3" t="s">
        <v>57</v>
      </c>
      <c r="B13" s="8"/>
      <c r="C13" s="8"/>
      <c r="D13" s="8"/>
    </row>
    <row r="14" spans="1:4" x14ac:dyDescent="0.2">
      <c r="A14" s="1" t="s">
        <v>58</v>
      </c>
      <c r="B14" s="8">
        <v>318087</v>
      </c>
      <c r="C14" s="8">
        <v>394986</v>
      </c>
      <c r="D14" s="8">
        <v>181161</v>
      </c>
    </row>
    <row r="15" spans="1:4" x14ac:dyDescent="0.2">
      <c r="A15" s="1" t="s">
        <v>59</v>
      </c>
      <c r="B15" s="8">
        <v>27585</v>
      </c>
      <c r="C15" s="8">
        <v>21573</v>
      </c>
      <c r="D15" s="8">
        <v>13810</v>
      </c>
    </row>
    <row r="16" spans="1:4" x14ac:dyDescent="0.2">
      <c r="A16" s="1" t="s">
        <v>60</v>
      </c>
      <c r="B16" s="8">
        <v>54931</v>
      </c>
      <c r="C16" s="8">
        <v>9965</v>
      </c>
      <c r="D16" s="8">
        <v>3250</v>
      </c>
    </row>
    <row r="17" spans="1:4" x14ac:dyDescent="0.2">
      <c r="A17" s="1" t="s">
        <v>61</v>
      </c>
      <c r="B17" s="8">
        <v>0</v>
      </c>
      <c r="C17" s="8">
        <v>11913</v>
      </c>
      <c r="D17" s="8">
        <v>23735</v>
      </c>
    </row>
    <row r="18" spans="1:4" x14ac:dyDescent="0.2">
      <c r="A18" s="1" t="s">
        <v>62</v>
      </c>
      <c r="B18" s="8">
        <v>166842539</v>
      </c>
      <c r="C18" s="8">
        <v>137750884</v>
      </c>
      <c r="D18" s="8">
        <v>0</v>
      </c>
    </row>
    <row r="19" spans="1:4" x14ac:dyDescent="0.2">
      <c r="A19" s="1" t="s">
        <v>63</v>
      </c>
      <c r="B19" s="8">
        <v>162740</v>
      </c>
      <c r="C19" s="8">
        <v>157590</v>
      </c>
      <c r="D19" s="8">
        <v>92090</v>
      </c>
    </row>
    <row r="20" spans="1:4" x14ac:dyDescent="0.2">
      <c r="A20" s="1" t="s">
        <v>64</v>
      </c>
      <c r="B20" s="8">
        <v>1001082</v>
      </c>
      <c r="C20" s="8">
        <v>804361</v>
      </c>
      <c r="D20" s="8">
        <v>629469</v>
      </c>
    </row>
    <row r="21" spans="1:4" x14ac:dyDescent="0.2">
      <c r="A21" s="20" t="s">
        <v>65</v>
      </c>
      <c r="B21" s="18">
        <f>SUM(B14:B20)</f>
        <v>168406964</v>
      </c>
      <c r="C21" s="18">
        <f t="shared" ref="C21:D21" si="1">SUM(C14:C20)</f>
        <v>139151272</v>
      </c>
      <c r="D21" s="21">
        <f t="shared" si="1"/>
        <v>943515</v>
      </c>
    </row>
    <row r="22" spans="1:4" x14ac:dyDescent="0.2">
      <c r="A22" s="1" t="s">
        <v>66</v>
      </c>
      <c r="B22" s="8">
        <v>0</v>
      </c>
      <c r="C22" s="8">
        <v>6436</v>
      </c>
      <c r="D22" s="8">
        <v>0</v>
      </c>
    </row>
    <row r="23" spans="1:4" x14ac:dyDescent="0.2">
      <c r="A23" s="20" t="s">
        <v>67</v>
      </c>
      <c r="B23" s="18">
        <f>B21+B12</f>
        <v>175137300</v>
      </c>
      <c r="C23" s="18">
        <f t="shared" ref="C23:D23" si="2">C21+C12</f>
        <v>145899877</v>
      </c>
      <c r="D23" s="21">
        <f t="shared" si="2"/>
        <v>2884624</v>
      </c>
    </row>
    <row r="24" spans="1:4" x14ac:dyDescent="0.2">
      <c r="A24" s="3" t="s">
        <v>68</v>
      </c>
      <c r="B24" s="8"/>
      <c r="C24" s="8"/>
      <c r="D24" s="8"/>
    </row>
    <row r="25" spans="1:4" x14ac:dyDescent="0.2">
      <c r="A25" s="3" t="s">
        <v>69</v>
      </c>
      <c r="B25" s="8"/>
      <c r="C25" s="8"/>
      <c r="D25" s="8"/>
    </row>
    <row r="26" spans="1:4" x14ac:dyDescent="0.2">
      <c r="A26" s="1" t="s">
        <v>70</v>
      </c>
      <c r="B26" s="8">
        <v>171370</v>
      </c>
      <c r="C26" s="8">
        <v>171370</v>
      </c>
      <c r="D26" s="8">
        <v>112000</v>
      </c>
    </row>
    <row r="27" spans="1:4" x14ac:dyDescent="0.2">
      <c r="A27" s="1" t="s">
        <v>71</v>
      </c>
      <c r="B27" s="8">
        <v>2432426</v>
      </c>
      <c r="C27" s="8">
        <v>2432426</v>
      </c>
      <c r="D27" s="8">
        <v>116560</v>
      </c>
    </row>
    <row r="28" spans="1:4" x14ac:dyDescent="0.2">
      <c r="A28" s="1" t="s">
        <v>72</v>
      </c>
      <c r="B28" s="8">
        <v>-32836</v>
      </c>
      <c r="C28" s="8">
        <v>-42778</v>
      </c>
      <c r="D28" s="8">
        <v>-19867</v>
      </c>
    </row>
    <row r="29" spans="1:4" x14ac:dyDescent="0.2">
      <c r="A29" s="1" t="s">
        <v>73</v>
      </c>
      <c r="B29" s="8">
        <v>1265765</v>
      </c>
      <c r="C29" s="8">
        <v>1022921</v>
      </c>
      <c r="D29" s="8">
        <v>826302</v>
      </c>
    </row>
    <row r="30" spans="1:4" x14ac:dyDescent="0.2">
      <c r="A30" s="1" t="s">
        <v>74</v>
      </c>
      <c r="B30" s="8">
        <v>77242</v>
      </c>
      <c r="C30" s="8">
        <v>63647</v>
      </c>
      <c r="D30" s="8">
        <v>23753</v>
      </c>
    </row>
    <row r="31" spans="1:4" x14ac:dyDescent="0.2">
      <c r="A31" s="20" t="s">
        <v>75</v>
      </c>
      <c r="B31" s="18">
        <v>3913967</v>
      </c>
      <c r="C31" s="18">
        <v>3647586</v>
      </c>
      <c r="D31" s="21">
        <v>1058748</v>
      </c>
    </row>
    <row r="32" spans="1:4" x14ac:dyDescent="0.2">
      <c r="A32" s="1" t="s">
        <v>76</v>
      </c>
      <c r="B32" s="8">
        <v>126339</v>
      </c>
      <c r="C32" s="8">
        <v>123114</v>
      </c>
      <c r="D32" s="8">
        <v>30238</v>
      </c>
    </row>
    <row r="33" spans="1:4" x14ac:dyDescent="0.2">
      <c r="A33" s="20" t="s">
        <v>77</v>
      </c>
      <c r="B33" s="18">
        <v>4040306</v>
      </c>
      <c r="C33" s="18">
        <v>3770700</v>
      </c>
      <c r="D33" s="21">
        <v>1088986</v>
      </c>
    </row>
    <row r="34" spans="1:4" x14ac:dyDescent="0.2">
      <c r="A34" s="3" t="s">
        <v>78</v>
      </c>
      <c r="B34" s="8"/>
      <c r="C34" s="8"/>
      <c r="D34" s="8"/>
    </row>
    <row r="35" spans="1:4" x14ac:dyDescent="0.2">
      <c r="A35" s="1" t="s">
        <v>79</v>
      </c>
      <c r="B35" s="8">
        <v>3027161</v>
      </c>
      <c r="C35" s="8">
        <v>3044391</v>
      </c>
      <c r="D35" s="8">
        <v>1272510</v>
      </c>
    </row>
    <row r="36" spans="1:4" x14ac:dyDescent="0.2">
      <c r="A36" s="1" t="s">
        <v>80</v>
      </c>
      <c r="B36" s="8">
        <v>21648</v>
      </c>
      <c r="C36" s="8">
        <v>50691</v>
      </c>
      <c r="D36" s="8">
        <v>35051</v>
      </c>
    </row>
    <row r="37" spans="1:4" x14ac:dyDescent="0.2">
      <c r="A37" s="1" t="s">
        <v>81</v>
      </c>
      <c r="B37" s="8">
        <v>552574</v>
      </c>
      <c r="C37" s="8">
        <v>592431</v>
      </c>
      <c r="D37" s="8">
        <v>92860</v>
      </c>
    </row>
    <row r="38" spans="1:4" x14ac:dyDescent="0.2">
      <c r="A38" s="1" t="s">
        <v>82</v>
      </c>
      <c r="B38" s="8">
        <v>19631</v>
      </c>
      <c r="C38" s="8">
        <v>32123</v>
      </c>
      <c r="D38" s="8">
        <v>26477</v>
      </c>
    </row>
    <row r="39" spans="1:4" x14ac:dyDescent="0.2">
      <c r="A39" s="1" t="s">
        <v>83</v>
      </c>
      <c r="B39" s="8">
        <v>63785</v>
      </c>
      <c r="C39" s="8">
        <v>70276</v>
      </c>
      <c r="D39" s="8">
        <v>44641</v>
      </c>
    </row>
    <row r="40" spans="1:4" x14ac:dyDescent="0.2">
      <c r="A40" s="1" t="s">
        <v>84</v>
      </c>
      <c r="B40" s="8">
        <v>7049</v>
      </c>
      <c r="C40" s="8">
        <v>8847</v>
      </c>
      <c r="D40" s="8">
        <v>14519</v>
      </c>
    </row>
    <row r="41" spans="1:4" x14ac:dyDescent="0.2">
      <c r="A41" s="20" t="s">
        <v>85</v>
      </c>
      <c r="B41" s="18">
        <f>SUM(B35:B40)</f>
        <v>3691848</v>
      </c>
      <c r="C41" s="18">
        <f t="shared" ref="C41:D41" si="3">SUM(C35:C40)</f>
        <v>3798759</v>
      </c>
      <c r="D41" s="21">
        <f t="shared" si="3"/>
        <v>1486058</v>
      </c>
    </row>
    <row r="42" spans="1:4" x14ac:dyDescent="0.2">
      <c r="A42" s="3" t="s">
        <v>86</v>
      </c>
      <c r="B42" s="8"/>
      <c r="C42" s="8"/>
      <c r="D42" s="8"/>
    </row>
    <row r="43" spans="1:4" x14ac:dyDescent="0.2">
      <c r="A43" s="1" t="s">
        <v>79</v>
      </c>
      <c r="B43" s="8">
        <v>17370</v>
      </c>
      <c r="C43" s="8">
        <v>17359</v>
      </c>
      <c r="D43" s="8">
        <v>8243</v>
      </c>
    </row>
    <row r="44" spans="1:4" x14ac:dyDescent="0.2">
      <c r="A44" s="1" t="s">
        <v>80</v>
      </c>
      <c r="B44" s="8">
        <v>28466</v>
      </c>
      <c r="C44" s="8">
        <v>20993</v>
      </c>
      <c r="D44" s="8">
        <v>15900</v>
      </c>
    </row>
    <row r="45" spans="1:4" x14ac:dyDescent="0.2">
      <c r="A45" s="1" t="s">
        <v>87</v>
      </c>
      <c r="B45" s="8">
        <v>0</v>
      </c>
      <c r="C45" s="8">
        <v>0</v>
      </c>
      <c r="D45" s="8">
        <v>521</v>
      </c>
    </row>
    <row r="46" spans="1:4" x14ac:dyDescent="0.2">
      <c r="A46" s="1" t="s">
        <v>61</v>
      </c>
      <c r="B46" s="8">
        <v>19</v>
      </c>
      <c r="C46" s="8">
        <v>0</v>
      </c>
      <c r="D46" s="8">
        <v>375</v>
      </c>
    </row>
    <row r="47" spans="1:4" x14ac:dyDescent="0.2">
      <c r="A47" s="1" t="s">
        <v>88</v>
      </c>
      <c r="B47" s="8">
        <v>166858684</v>
      </c>
      <c r="C47" s="8">
        <v>137732403</v>
      </c>
      <c r="D47" s="8">
        <v>0</v>
      </c>
    </row>
    <row r="48" spans="1:4" x14ac:dyDescent="0.2">
      <c r="A48" s="1" t="s">
        <v>89</v>
      </c>
      <c r="B48" s="8">
        <v>28463</v>
      </c>
      <c r="C48" s="8">
        <v>42068</v>
      </c>
      <c r="D48" s="8">
        <v>33822</v>
      </c>
    </row>
    <row r="49" spans="1:4" x14ac:dyDescent="0.2">
      <c r="A49" s="1" t="s">
        <v>90</v>
      </c>
      <c r="B49" s="8">
        <v>396287</v>
      </c>
      <c r="C49" s="8">
        <v>439856</v>
      </c>
      <c r="D49" s="8">
        <v>185837</v>
      </c>
    </row>
    <row r="50" spans="1:4" x14ac:dyDescent="0.2">
      <c r="A50" s="1" t="s">
        <v>83</v>
      </c>
      <c r="B50" s="8">
        <v>75198</v>
      </c>
      <c r="C50" s="8">
        <v>80546</v>
      </c>
      <c r="D50" s="8">
        <v>62233</v>
      </c>
    </row>
    <row r="51" spans="1:4" x14ac:dyDescent="0.2">
      <c r="A51" s="1" t="s">
        <v>84</v>
      </c>
      <c r="B51" s="8">
        <v>659</v>
      </c>
      <c r="C51" s="8">
        <v>2308</v>
      </c>
      <c r="D51" s="8">
        <v>2649</v>
      </c>
    </row>
    <row r="52" spans="1:4" x14ac:dyDescent="0.2">
      <c r="A52" s="20" t="s">
        <v>91</v>
      </c>
      <c r="B52" s="18">
        <v>167405146</v>
      </c>
      <c r="C52" s="18">
        <v>138335533</v>
      </c>
      <c r="D52" s="21">
        <v>309580</v>
      </c>
    </row>
    <row r="53" spans="1:4" x14ac:dyDescent="0.2">
      <c r="A53" s="1" t="s">
        <v>92</v>
      </c>
      <c r="B53" s="8">
        <v>0</v>
      </c>
      <c r="C53" s="8">
        <v>1321</v>
      </c>
      <c r="D53" s="8">
        <v>0</v>
      </c>
    </row>
    <row r="54" spans="1:4" x14ac:dyDescent="0.2">
      <c r="A54" s="20" t="s">
        <v>93</v>
      </c>
      <c r="B54" s="18">
        <f>B52+B41+B33</f>
        <v>175137300</v>
      </c>
      <c r="C54" s="18">
        <f t="shared" ref="C54:D54" si="4">C52+C41+C33</f>
        <v>145904992</v>
      </c>
      <c r="D54" s="21">
        <f t="shared" si="4"/>
        <v>2884624</v>
      </c>
    </row>
    <row r="56" spans="1:4" x14ac:dyDescent="0.2">
      <c r="A56" t="s">
        <v>145</v>
      </c>
    </row>
  </sheetData>
  <pageMargins left="0.7" right="0.7" top="0.75" bottom="0.75" header="0.3" footer="0.3"/>
  <pageSetup paperSize="9" orientation="portrait" verticalDpi="0" r:id="rId1"/>
  <headerFooter>
    <oddFooter>&amp;C&amp;1#&amp;"Calibri"&amp;10&amp;KFFEF00PRIVATE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91D3C-A4B0-4F2E-A470-3DAA66DD0477}">
  <dimension ref="A1:D12"/>
  <sheetViews>
    <sheetView showGridLines="0" workbookViewId="0">
      <selection activeCell="A12" sqref="A12"/>
    </sheetView>
  </sheetViews>
  <sheetFormatPr baseColWidth="10" defaultColWidth="9" defaultRowHeight="12.75" x14ac:dyDescent="0.2"/>
  <cols>
    <col min="1" max="1" width="58.125" bestFit="1" customWidth="1"/>
    <col min="2" max="2" width="24.5" customWidth="1"/>
    <col min="3" max="3" width="18.875" customWidth="1"/>
    <col min="4" max="4" width="21.25" customWidth="1"/>
  </cols>
  <sheetData>
    <row r="1" spans="1:4" x14ac:dyDescent="0.2">
      <c r="B1" s="12" t="s">
        <v>17</v>
      </c>
      <c r="C1" s="12"/>
      <c r="D1" s="12"/>
    </row>
    <row r="2" spans="1:4" x14ac:dyDescent="0.2">
      <c r="A2" s="24" t="s">
        <v>0</v>
      </c>
      <c r="B2" s="25" t="s">
        <v>94</v>
      </c>
      <c r="C2" s="25" t="s">
        <v>95</v>
      </c>
      <c r="D2" s="25" t="s">
        <v>96</v>
      </c>
    </row>
    <row r="3" spans="1:4" x14ac:dyDescent="0.2">
      <c r="A3" s="26"/>
      <c r="B3" s="27"/>
      <c r="C3" s="27"/>
      <c r="D3" s="27"/>
    </row>
    <row r="4" spans="1:4" x14ac:dyDescent="0.2">
      <c r="A4" s="1" t="s">
        <v>112</v>
      </c>
      <c r="B4" s="8">
        <v>616486</v>
      </c>
      <c r="C4" s="8">
        <v>543706</v>
      </c>
      <c r="D4" s="8">
        <v>277988</v>
      </c>
    </row>
    <row r="5" spans="1:4" x14ac:dyDescent="0.2">
      <c r="A5" s="1" t="s">
        <v>122</v>
      </c>
      <c r="B5" s="8">
        <v>-128474</v>
      </c>
      <c r="C5" s="8">
        <v>-4215509</v>
      </c>
      <c r="D5" s="8">
        <v>-104725</v>
      </c>
    </row>
    <row r="6" spans="1:4" x14ac:dyDescent="0.2">
      <c r="A6" s="1" t="s">
        <v>123</v>
      </c>
      <c r="B6" s="8">
        <v>-276479</v>
      </c>
      <c r="C6" s="8">
        <v>3839087</v>
      </c>
      <c r="D6" s="8">
        <v>104235</v>
      </c>
    </row>
    <row r="7" spans="1:4" x14ac:dyDescent="0.2">
      <c r="A7" s="20" t="s">
        <v>124</v>
      </c>
      <c r="B7" s="18">
        <v>211533</v>
      </c>
      <c r="C7" s="18">
        <v>167284</v>
      </c>
      <c r="D7" s="21">
        <v>277498</v>
      </c>
    </row>
    <row r="8" spans="1:4" x14ac:dyDescent="0.2">
      <c r="A8" s="1" t="s">
        <v>125</v>
      </c>
      <c r="B8" s="8">
        <v>809409</v>
      </c>
      <c r="C8" s="8">
        <v>629469</v>
      </c>
      <c r="D8" s="8">
        <v>369822</v>
      </c>
    </row>
    <row r="9" spans="1:4" x14ac:dyDescent="0.2">
      <c r="A9" s="1" t="s">
        <v>126</v>
      </c>
      <c r="B9" s="8">
        <v>-19860</v>
      </c>
      <c r="C9" s="8">
        <v>12656</v>
      </c>
      <c r="D9" s="8">
        <v>-17851</v>
      </c>
    </row>
    <row r="10" spans="1:4" x14ac:dyDescent="0.2">
      <c r="A10" s="20" t="s">
        <v>127</v>
      </c>
      <c r="B10" s="18">
        <v>1001082</v>
      </c>
      <c r="C10" s="18">
        <v>809409</v>
      </c>
      <c r="D10" s="21">
        <v>629469</v>
      </c>
    </row>
    <row r="12" spans="1:4" x14ac:dyDescent="0.2">
      <c r="A12" t="s">
        <v>146</v>
      </c>
    </row>
  </sheetData>
  <mergeCells count="5">
    <mergeCell ref="B1:D1"/>
    <mergeCell ref="A2:A3"/>
    <mergeCell ref="B2:B3"/>
    <mergeCell ref="C2:C3"/>
    <mergeCell ref="D2:D3"/>
  </mergeCells>
  <pageMargins left="0.7" right="0.7" top="0.75" bottom="0.75" header="0.3" footer="0.3"/>
  <pageSetup paperSize="9" orientation="portrait" verticalDpi="0" r:id="rId1"/>
  <headerFooter>
    <oddFooter>&amp;C&amp;1#&amp;"Calibri"&amp;10&amp;KFFEF00PRIVATE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2B156-29DD-45B0-8F33-AF08FF1F5A87}">
  <dimension ref="A1:D18"/>
  <sheetViews>
    <sheetView showGridLines="0" workbookViewId="0">
      <selection activeCell="A18" sqref="A18"/>
    </sheetView>
  </sheetViews>
  <sheetFormatPr baseColWidth="10" defaultColWidth="9" defaultRowHeight="12.75" x14ac:dyDescent="0.2"/>
  <cols>
    <col min="1" max="1" width="57" customWidth="1"/>
    <col min="2" max="4" width="13.125" bestFit="1" customWidth="1"/>
  </cols>
  <sheetData>
    <row r="1" spans="1:4" ht="12.75" customHeight="1" x14ac:dyDescent="0.2">
      <c r="B1" s="12" t="s">
        <v>17</v>
      </c>
      <c r="C1" s="12"/>
      <c r="D1" s="12"/>
    </row>
    <row r="2" spans="1:4" x14ac:dyDescent="0.2">
      <c r="A2" s="24" t="s">
        <v>0</v>
      </c>
      <c r="B2" s="25" t="s">
        <v>94</v>
      </c>
      <c r="C2" s="25" t="s">
        <v>95</v>
      </c>
      <c r="D2" s="25" t="s">
        <v>96</v>
      </c>
    </row>
    <row r="3" spans="1:4" x14ac:dyDescent="0.2">
      <c r="A3" s="26"/>
      <c r="B3" s="27"/>
      <c r="C3" s="27"/>
      <c r="D3" s="27"/>
    </row>
    <row r="4" spans="1:4" ht="15" customHeight="1" x14ac:dyDescent="0.2">
      <c r="A4" s="1" t="s">
        <v>97</v>
      </c>
      <c r="B4" s="8">
        <v>1418810</v>
      </c>
      <c r="C4" s="8">
        <v>1298655</v>
      </c>
      <c r="D4" s="8">
        <v>884318</v>
      </c>
    </row>
    <row r="5" spans="1:4" x14ac:dyDescent="0.2">
      <c r="A5" s="1" t="s">
        <v>98</v>
      </c>
      <c r="B5" s="8">
        <v>-48951</v>
      </c>
      <c r="C5" s="8">
        <v>0</v>
      </c>
      <c r="D5" s="8">
        <v>0</v>
      </c>
    </row>
    <row r="6" spans="1:4" x14ac:dyDescent="0.2">
      <c r="A6" s="20" t="s">
        <v>99</v>
      </c>
      <c r="B6" s="18">
        <v>1467761</v>
      </c>
      <c r="C6" s="18">
        <v>1298655</v>
      </c>
      <c r="D6" s="21">
        <v>884318</v>
      </c>
    </row>
    <row r="7" spans="1:4" x14ac:dyDescent="0.2">
      <c r="A7" s="1" t="s">
        <v>100</v>
      </c>
      <c r="B7" s="8">
        <v>-160191</v>
      </c>
      <c r="C7" s="8">
        <v>-134572</v>
      </c>
      <c r="D7" s="8">
        <v>-59255</v>
      </c>
    </row>
    <row r="8" spans="1:4" x14ac:dyDescent="0.2">
      <c r="A8" s="1" t="s">
        <v>101</v>
      </c>
      <c r="B8" s="8">
        <v>-91362</v>
      </c>
      <c r="C8" s="8">
        <v>-73180</v>
      </c>
      <c r="D8" s="8">
        <v>-24130</v>
      </c>
    </row>
    <row r="9" spans="1:4" x14ac:dyDescent="0.2">
      <c r="A9" s="20" t="s">
        <v>102</v>
      </c>
      <c r="B9" s="18">
        <v>-68829</v>
      </c>
      <c r="C9" s="18">
        <v>-61392</v>
      </c>
      <c r="D9" s="21">
        <v>-35125</v>
      </c>
    </row>
    <row r="10" spans="1:4" x14ac:dyDescent="0.2">
      <c r="A10" s="20" t="s">
        <v>103</v>
      </c>
      <c r="B10" s="18">
        <v>625258</v>
      </c>
      <c r="C10" s="18">
        <v>579291</v>
      </c>
      <c r="D10" s="21">
        <v>444942</v>
      </c>
    </row>
    <row r="11" spans="1:4" x14ac:dyDescent="0.2">
      <c r="A11" s="1" t="s">
        <v>104</v>
      </c>
      <c r="B11" s="8">
        <v>-48951</v>
      </c>
      <c r="C11" s="8">
        <v>0</v>
      </c>
      <c r="D11" s="8">
        <v>0</v>
      </c>
    </row>
    <row r="12" spans="1:4" x14ac:dyDescent="0.2">
      <c r="A12" s="1" t="s">
        <v>105</v>
      </c>
      <c r="B12" s="8">
        <v>-5958</v>
      </c>
      <c r="C12" s="8">
        <v>-11273</v>
      </c>
      <c r="D12" s="8">
        <v>-4338</v>
      </c>
    </row>
    <row r="13" spans="1:4" x14ac:dyDescent="0.2">
      <c r="A13" s="1" t="s">
        <v>101</v>
      </c>
      <c r="B13" s="8">
        <v>-91362</v>
      </c>
      <c r="C13" s="8">
        <v>-73180</v>
      </c>
      <c r="D13" s="8">
        <v>-24130</v>
      </c>
    </row>
    <row r="14" spans="1:4" x14ac:dyDescent="0.2">
      <c r="A14" s="1" t="s">
        <v>106</v>
      </c>
      <c r="B14" s="8">
        <v>-21259</v>
      </c>
      <c r="C14" s="8">
        <v>-45891</v>
      </c>
      <c r="D14" s="8">
        <v>-11513</v>
      </c>
    </row>
    <row r="15" spans="1:4" x14ac:dyDescent="0.2">
      <c r="A15" s="20" t="s">
        <v>107</v>
      </c>
      <c r="B15" s="18">
        <v>-167530</v>
      </c>
      <c r="C15" s="18">
        <v>-130344</v>
      </c>
      <c r="D15" s="21">
        <v>-39981</v>
      </c>
    </row>
    <row r="16" spans="1:4" x14ac:dyDescent="0.2">
      <c r="A16" s="20" t="s">
        <v>108</v>
      </c>
      <c r="B16" s="18">
        <v>792788</v>
      </c>
      <c r="C16" s="18">
        <v>709635</v>
      </c>
      <c r="D16" s="21">
        <v>484923</v>
      </c>
    </row>
    <row r="18" spans="1:1" x14ac:dyDescent="0.2">
      <c r="A18" t="s">
        <v>147</v>
      </c>
    </row>
  </sheetData>
  <mergeCells count="5">
    <mergeCell ref="A2:A3"/>
    <mergeCell ref="B1:D1"/>
    <mergeCell ref="B2:B3"/>
    <mergeCell ref="C2:C3"/>
    <mergeCell ref="D2:D3"/>
  </mergeCells>
  <pageMargins left="0.7" right="0.7" top="0.75" bottom="0.75" header="0.3" footer="0.3"/>
  <pageSetup paperSize="9" orientation="portrait" verticalDpi="0" r:id="rId1"/>
  <headerFooter>
    <oddFooter>&amp;C&amp;1#&amp;"Calibri"&amp;10&amp;KFFEF00PRIVATE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54571-F282-4F2F-A93B-B2236F98E741}">
  <dimension ref="A1:D22"/>
  <sheetViews>
    <sheetView showGridLines="0" topLeftCell="A2" workbookViewId="0">
      <selection activeCell="A23" sqref="A23"/>
    </sheetView>
  </sheetViews>
  <sheetFormatPr baseColWidth="10" defaultColWidth="9" defaultRowHeight="12.75" x14ac:dyDescent="0.2"/>
  <cols>
    <col min="1" max="1" width="50.125" customWidth="1"/>
    <col min="2" max="2" width="17.875" customWidth="1"/>
    <col min="3" max="3" width="17" customWidth="1"/>
    <col min="4" max="4" width="17.125" customWidth="1"/>
  </cols>
  <sheetData>
    <row r="1" spans="1:4" x14ac:dyDescent="0.2">
      <c r="B1" s="12" t="s">
        <v>17</v>
      </c>
      <c r="C1" s="12"/>
      <c r="D1" s="12"/>
    </row>
    <row r="2" spans="1:4" x14ac:dyDescent="0.2">
      <c r="A2" s="24" t="s">
        <v>0</v>
      </c>
      <c r="B2" s="25" t="s">
        <v>94</v>
      </c>
      <c r="C2" s="25" t="s">
        <v>95</v>
      </c>
      <c r="D2" s="25" t="s">
        <v>96</v>
      </c>
    </row>
    <row r="3" spans="1:4" x14ac:dyDescent="0.2">
      <c r="A3" s="26"/>
      <c r="B3" s="27"/>
      <c r="C3" s="27"/>
      <c r="D3" s="27"/>
    </row>
    <row r="4" spans="1:4" x14ac:dyDescent="0.2">
      <c r="A4" s="1" t="s">
        <v>103</v>
      </c>
      <c r="B4" s="8">
        <v>625258</v>
      </c>
      <c r="C4" s="8">
        <v>579291</v>
      </c>
      <c r="D4" s="8">
        <v>444942</v>
      </c>
    </row>
    <row r="5" spans="1:4" x14ac:dyDescent="0.2">
      <c r="A5" s="1" t="s">
        <v>100</v>
      </c>
      <c r="B5" s="8">
        <v>-160191</v>
      </c>
      <c r="C5" s="8">
        <v>-134572</v>
      </c>
      <c r="D5" s="8">
        <v>-59255</v>
      </c>
    </row>
    <row r="6" spans="1:4" x14ac:dyDescent="0.2">
      <c r="A6" s="20" t="s">
        <v>117</v>
      </c>
      <c r="B6" s="18">
        <v>785449</v>
      </c>
      <c r="C6" s="18">
        <v>713863</v>
      </c>
      <c r="D6" s="21">
        <v>504197</v>
      </c>
    </row>
    <row r="7" spans="1:4" x14ac:dyDescent="0.2">
      <c r="A7" s="1" t="s">
        <v>97</v>
      </c>
      <c r="B7" s="8">
        <v>1418810</v>
      </c>
      <c r="C7" s="8">
        <v>1298655</v>
      </c>
      <c r="D7" s="8">
        <v>884318</v>
      </c>
    </row>
    <row r="8" spans="1:4" x14ac:dyDescent="0.2">
      <c r="A8" s="20" t="s">
        <v>118</v>
      </c>
      <c r="B8" s="30">
        <v>0.55359702849571102</v>
      </c>
      <c r="C8" s="30">
        <v>0.54969410659490003</v>
      </c>
      <c r="D8" s="31">
        <v>0.57015349681901795</v>
      </c>
    </row>
    <row r="9" spans="1:4" x14ac:dyDescent="0.2">
      <c r="A9" s="1" t="s">
        <v>109</v>
      </c>
      <c r="B9" s="8">
        <v>792788</v>
      </c>
      <c r="C9" s="8">
        <v>709635</v>
      </c>
      <c r="D9" s="8">
        <v>484923</v>
      </c>
    </row>
    <row r="10" spans="1:4" x14ac:dyDescent="0.2">
      <c r="A10" s="1" t="s">
        <v>110</v>
      </c>
      <c r="B10" s="8">
        <v>-68829</v>
      </c>
      <c r="C10" s="8">
        <v>-61392</v>
      </c>
      <c r="D10" s="8">
        <v>-35125</v>
      </c>
    </row>
    <row r="11" spans="1:4" x14ac:dyDescent="0.2">
      <c r="A11" s="20" t="s">
        <v>119</v>
      </c>
      <c r="B11" s="18">
        <v>861617</v>
      </c>
      <c r="C11" s="18">
        <v>771027</v>
      </c>
      <c r="D11" s="21">
        <v>520048</v>
      </c>
    </row>
    <row r="12" spans="1:4" x14ac:dyDescent="0.2">
      <c r="A12" s="1" t="s">
        <v>111</v>
      </c>
      <c r="B12" s="8">
        <v>1467761</v>
      </c>
      <c r="C12" s="8">
        <v>1298655</v>
      </c>
      <c r="D12" s="8">
        <v>884318</v>
      </c>
    </row>
    <row r="13" spans="1:4" x14ac:dyDescent="0.2">
      <c r="A13" s="20" t="s">
        <v>16</v>
      </c>
      <c r="B13" s="30">
        <v>0.58702813332688397</v>
      </c>
      <c r="C13" s="30">
        <v>0.59371195583122505</v>
      </c>
      <c r="D13" s="31">
        <v>0.58807804432342203</v>
      </c>
    </row>
    <row r="14" spans="1:4" x14ac:dyDescent="0.2">
      <c r="A14" s="1" t="s">
        <v>112</v>
      </c>
      <c r="B14" s="8">
        <v>616486</v>
      </c>
      <c r="C14" s="8">
        <v>543706</v>
      </c>
      <c r="D14" s="8">
        <v>277988</v>
      </c>
    </row>
    <row r="15" spans="1:4" x14ac:dyDescent="0.2">
      <c r="A15" s="20" t="s">
        <v>120</v>
      </c>
      <c r="B15" s="30">
        <v>0.78488355068247595</v>
      </c>
      <c r="C15" s="30">
        <v>0.76163913804189298</v>
      </c>
      <c r="D15" s="31">
        <v>0.55134798501379401</v>
      </c>
    </row>
    <row r="16" spans="1:4" x14ac:dyDescent="0.2">
      <c r="A16" s="1" t="s">
        <v>113</v>
      </c>
      <c r="B16" s="8">
        <v>3027161</v>
      </c>
      <c r="C16" s="8">
        <v>3044391</v>
      </c>
      <c r="D16" s="8">
        <v>1272510</v>
      </c>
    </row>
    <row r="17" spans="1:4" x14ac:dyDescent="0.2">
      <c r="A17" s="1" t="s">
        <v>114</v>
      </c>
      <c r="B17" s="8">
        <v>17370</v>
      </c>
      <c r="C17" s="8">
        <v>17359</v>
      </c>
      <c r="D17" s="8">
        <v>8243</v>
      </c>
    </row>
    <row r="18" spans="1:4" x14ac:dyDescent="0.2">
      <c r="A18" s="1" t="s">
        <v>115</v>
      </c>
      <c r="B18" s="8">
        <v>-1001082</v>
      </c>
      <c r="C18" s="8">
        <v>-804361</v>
      </c>
      <c r="D18" s="8">
        <v>-629469</v>
      </c>
    </row>
    <row r="19" spans="1:4" x14ac:dyDescent="0.2">
      <c r="A19" s="20" t="s">
        <v>116</v>
      </c>
      <c r="B19" s="18">
        <v>2043449</v>
      </c>
      <c r="C19" s="18">
        <v>2257389</v>
      </c>
      <c r="D19" s="21">
        <v>651284</v>
      </c>
    </row>
    <row r="20" spans="1:4" x14ac:dyDescent="0.2">
      <c r="A20" s="20" t="s">
        <v>121</v>
      </c>
      <c r="B20" s="28">
        <v>2.60163167818662</v>
      </c>
      <c r="C20" s="28">
        <v>3.1622159994284602</v>
      </c>
      <c r="D20" s="29">
        <v>1.29172525818281</v>
      </c>
    </row>
    <row r="22" spans="1:4" x14ac:dyDescent="0.2">
      <c r="A22" t="s">
        <v>148</v>
      </c>
    </row>
  </sheetData>
  <mergeCells count="5">
    <mergeCell ref="B1:D1"/>
    <mergeCell ref="A2:A3"/>
    <mergeCell ref="B2:B3"/>
    <mergeCell ref="C2:C3"/>
    <mergeCell ref="D2:D3"/>
  </mergeCells>
  <pageMargins left="0.7" right="0.7" top="0.75" bottom="0.75" header="0.3" footer="0.3"/>
  <pageSetup paperSize="9" orientation="portrait" verticalDpi="0" r:id="rId1"/>
  <headerFooter>
    <oddFooter>&amp;C&amp;1#&amp;"Calibri"&amp;10&amp;KFFEF00PRIVATE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591E6-CC0A-4B9E-A93E-2807A7E442DE}">
  <dimension ref="A1:D10"/>
  <sheetViews>
    <sheetView showGridLines="0" workbookViewId="0">
      <selection activeCell="A11" sqref="A11"/>
    </sheetView>
  </sheetViews>
  <sheetFormatPr baseColWidth="10" defaultColWidth="9" defaultRowHeight="12.75" x14ac:dyDescent="0.2"/>
  <cols>
    <col min="1" max="1" width="43.125" customWidth="1"/>
    <col min="2" max="2" width="24.625" customWidth="1"/>
    <col min="3" max="3" width="15.625" customWidth="1"/>
    <col min="4" max="4" width="17.875" customWidth="1"/>
  </cols>
  <sheetData>
    <row r="1" spans="1:4" x14ac:dyDescent="0.2">
      <c r="B1" s="12" t="s">
        <v>17</v>
      </c>
      <c r="C1" s="12"/>
      <c r="D1" s="12"/>
    </row>
    <row r="2" spans="1:4" x14ac:dyDescent="0.2">
      <c r="A2" s="24" t="s">
        <v>0</v>
      </c>
      <c r="B2" s="25" t="s">
        <v>94</v>
      </c>
      <c r="C2" s="25" t="s">
        <v>95</v>
      </c>
      <c r="D2" s="25" t="s">
        <v>96</v>
      </c>
    </row>
    <row r="3" spans="1:4" x14ac:dyDescent="0.2">
      <c r="A3" s="26"/>
      <c r="B3" s="27"/>
      <c r="C3" s="27"/>
      <c r="D3" s="27"/>
    </row>
    <row r="4" spans="1:4" x14ac:dyDescent="0.2">
      <c r="A4" s="20" t="s">
        <v>112</v>
      </c>
      <c r="B4" s="18">
        <v>616486</v>
      </c>
      <c r="C4" s="18">
        <v>543706</v>
      </c>
      <c r="D4" s="21">
        <v>277988</v>
      </c>
    </row>
    <row r="5" spans="1:4" x14ac:dyDescent="0.2">
      <c r="A5" s="1" t="s">
        <v>128</v>
      </c>
      <c r="B5" s="8">
        <v>-31867</v>
      </c>
      <c r="C5" s="8">
        <v>-33367</v>
      </c>
      <c r="D5" s="8">
        <v>-6649</v>
      </c>
    </row>
    <row r="6" spans="1:4" ht="38.25" x14ac:dyDescent="0.2">
      <c r="A6" s="1" t="s">
        <v>129</v>
      </c>
      <c r="B6" s="8">
        <v>-67650</v>
      </c>
      <c r="C6" s="8">
        <v>-34223</v>
      </c>
      <c r="D6" s="8">
        <v>-12569</v>
      </c>
    </row>
    <row r="7" spans="1:4" x14ac:dyDescent="0.2">
      <c r="A7" s="20" t="s">
        <v>131</v>
      </c>
      <c r="B7" s="18">
        <v>-99517</v>
      </c>
      <c r="C7" s="18">
        <v>-67590</v>
      </c>
      <c r="D7" s="21">
        <v>-19218</v>
      </c>
    </row>
    <row r="8" spans="1:4" x14ac:dyDescent="0.2">
      <c r="A8" s="20" t="s">
        <v>130</v>
      </c>
      <c r="B8" s="18">
        <v>516969</v>
      </c>
      <c r="C8" s="18">
        <v>476116</v>
      </c>
      <c r="D8" s="21">
        <v>258770</v>
      </c>
    </row>
    <row r="10" spans="1:4" x14ac:dyDescent="0.2">
      <c r="A10" t="s">
        <v>150</v>
      </c>
    </row>
  </sheetData>
  <mergeCells count="5">
    <mergeCell ref="B1:D1"/>
    <mergeCell ref="A2:A3"/>
    <mergeCell ref="B2:B3"/>
    <mergeCell ref="C2:C3"/>
    <mergeCell ref="D2:D3"/>
  </mergeCells>
  <pageMargins left="0.7" right="0.7" top="0.75" bottom="0.75" header="0.3" footer="0.3"/>
  <pageSetup paperSize="9" orientation="portrait" verticalDpi="0" r:id="rId1"/>
  <headerFooter>
    <oddFooter>&amp;C&amp;1#&amp;"Calibri"&amp;10&amp;KFFEF00PRIVATE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17799-29C1-4190-97E6-2BC24ED4872F}">
  <dimension ref="A1:F18"/>
  <sheetViews>
    <sheetView showGridLines="0" workbookViewId="0">
      <selection activeCell="A19" sqref="A19"/>
    </sheetView>
  </sheetViews>
  <sheetFormatPr baseColWidth="10" defaultColWidth="9" defaultRowHeight="12.75" x14ac:dyDescent="0.2"/>
  <cols>
    <col min="1" max="1" width="53.5" customWidth="1"/>
    <col min="2" max="2" width="22.25" customWidth="1"/>
    <col min="3" max="3" width="16.5" customWidth="1"/>
    <col min="4" max="5" width="14" customWidth="1"/>
  </cols>
  <sheetData>
    <row r="1" spans="1:6" x14ac:dyDescent="0.2">
      <c r="B1" s="12" t="s">
        <v>17</v>
      </c>
      <c r="C1" s="12"/>
      <c r="D1" s="12"/>
    </row>
    <row r="2" spans="1:6" x14ac:dyDescent="0.2">
      <c r="A2" s="24" t="s">
        <v>132</v>
      </c>
      <c r="B2" s="25" t="s">
        <v>94</v>
      </c>
      <c r="C2" s="25" t="s">
        <v>95</v>
      </c>
      <c r="D2" s="25" t="s">
        <v>96</v>
      </c>
    </row>
    <row r="3" spans="1:6" x14ac:dyDescent="0.2">
      <c r="A3" s="26"/>
      <c r="B3" s="27"/>
      <c r="C3" s="27"/>
      <c r="D3" s="27"/>
    </row>
    <row r="4" spans="1:6" x14ac:dyDescent="0.2">
      <c r="A4" s="1" t="s">
        <v>133</v>
      </c>
      <c r="B4" s="7">
        <v>437.8</v>
      </c>
      <c r="C4" s="7">
        <v>413.3</v>
      </c>
      <c r="D4" s="7">
        <v>315.5</v>
      </c>
    </row>
    <row r="5" spans="1:6" x14ac:dyDescent="0.2">
      <c r="A5" s="20" t="s">
        <v>134</v>
      </c>
      <c r="B5" s="32">
        <v>4.0999999999999996</v>
      </c>
      <c r="C5" s="32">
        <v>4.3</v>
      </c>
      <c r="D5" s="33">
        <v>4.1399999999999997</v>
      </c>
    </row>
    <row r="6" spans="1:6" x14ac:dyDescent="0.2">
      <c r="A6" s="1" t="s">
        <v>135</v>
      </c>
      <c r="B6" s="7"/>
      <c r="C6" s="7"/>
      <c r="D6" s="7"/>
    </row>
    <row r="7" spans="1:6" x14ac:dyDescent="0.2">
      <c r="A7" s="1" t="s">
        <v>97</v>
      </c>
      <c r="B7" s="7">
        <v>-49</v>
      </c>
      <c r="C7" s="7">
        <v>0</v>
      </c>
      <c r="D7" s="7">
        <v>0</v>
      </c>
      <c r="F7" s="1"/>
    </row>
    <row r="8" spans="1:6" x14ac:dyDescent="0.2">
      <c r="A8" s="1" t="s">
        <v>136</v>
      </c>
      <c r="B8" s="7">
        <v>-91.4</v>
      </c>
      <c r="C8" s="7">
        <v>-73.2</v>
      </c>
      <c r="D8" s="7">
        <v>-24.1</v>
      </c>
    </row>
    <row r="9" spans="1:6" x14ac:dyDescent="0.2">
      <c r="A9" s="1" t="s">
        <v>15</v>
      </c>
      <c r="B9" s="7">
        <v>-27.2</v>
      </c>
      <c r="C9" s="7">
        <v>-57.2</v>
      </c>
      <c r="D9" s="7">
        <v>-15.9</v>
      </c>
    </row>
    <row r="10" spans="1:6" x14ac:dyDescent="0.2">
      <c r="A10" s="1" t="s">
        <v>137</v>
      </c>
      <c r="B10" s="7">
        <v>0</v>
      </c>
      <c r="C10" s="7">
        <v>-9.9</v>
      </c>
      <c r="D10" s="7">
        <v>0</v>
      </c>
    </row>
    <row r="11" spans="1:6" x14ac:dyDescent="0.2">
      <c r="A11" s="1" t="s">
        <v>138</v>
      </c>
      <c r="B11" s="7">
        <v>23</v>
      </c>
      <c r="C11" s="7">
        <v>27</v>
      </c>
      <c r="D11" s="7">
        <v>0</v>
      </c>
    </row>
    <row r="12" spans="1:6" x14ac:dyDescent="0.2">
      <c r="A12" s="1" t="s">
        <v>139</v>
      </c>
      <c r="B12" s="7">
        <v>-15</v>
      </c>
      <c r="C12" s="7">
        <v>-43</v>
      </c>
      <c r="D12" s="7">
        <v>0</v>
      </c>
    </row>
    <row r="13" spans="1:6" x14ac:dyDescent="0.2">
      <c r="A13" s="1" t="s">
        <v>140</v>
      </c>
      <c r="B13" s="7">
        <v>4.5999999999999996</v>
      </c>
      <c r="C13" s="7">
        <v>0.9</v>
      </c>
      <c r="D13" s="7">
        <v>1.9</v>
      </c>
    </row>
    <row r="14" spans="1:6" x14ac:dyDescent="0.2">
      <c r="A14" s="1" t="s">
        <v>141</v>
      </c>
      <c r="B14" s="7">
        <v>44.7</v>
      </c>
      <c r="C14" s="7">
        <v>28.8</v>
      </c>
      <c r="D14" s="7">
        <v>6.6</v>
      </c>
    </row>
    <row r="15" spans="1:6" x14ac:dyDescent="0.2">
      <c r="A15" s="20" t="s">
        <v>143</v>
      </c>
      <c r="B15" s="28">
        <v>555.29999999999995</v>
      </c>
      <c r="C15" s="28">
        <v>525.5</v>
      </c>
      <c r="D15" s="29">
        <v>347</v>
      </c>
    </row>
    <row r="16" spans="1:6" x14ac:dyDescent="0.2">
      <c r="A16" s="20" t="s">
        <v>142</v>
      </c>
      <c r="B16" s="32">
        <v>5.21</v>
      </c>
      <c r="C16" s="32">
        <v>5.47</v>
      </c>
      <c r="D16" s="33">
        <v>4.5599999999999996</v>
      </c>
    </row>
    <row r="18" spans="1:1" x14ac:dyDescent="0.2">
      <c r="A18" t="s">
        <v>149</v>
      </c>
    </row>
  </sheetData>
  <mergeCells count="5">
    <mergeCell ref="B1:D1"/>
    <mergeCell ref="A2:A3"/>
    <mergeCell ref="B2:B3"/>
    <mergeCell ref="C2:C3"/>
    <mergeCell ref="D2:D3"/>
  </mergeCells>
  <pageMargins left="0.7" right="0.7" top="0.75" bottom="0.75" header="0.3" footer="0.3"/>
  <pageSetup paperSize="9" orientation="portrait" verticalDpi="0" r:id="rId1"/>
  <headerFooter>
    <oddFooter>&amp;C&amp;1#&amp;"Calibri"&amp;10&amp;KFFEF00PRIVATE</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Consolidated Income Statement</vt:lpstr>
      <vt:lpstr>Consolidated Balance Sheet</vt:lpstr>
      <vt:lpstr>Statement of Cash Flows</vt:lpstr>
      <vt:lpstr>Adjustments</vt:lpstr>
      <vt:lpstr>EBITDA, Adj. EBITDA</vt:lpstr>
      <vt:lpstr>FCF &amp; CapEx</vt:lpstr>
      <vt:lpstr>Adj. Net Income and Adj. EPS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Ghazy Benkhoud</dc:creator>
  <cp:lastModifiedBy>Clement Kubiak</cp:lastModifiedBy>
  <dcterms:created xsi:type="dcterms:W3CDTF">2023-03-30T14:22:28Z</dcterms:created>
  <dcterms:modified xsi:type="dcterms:W3CDTF">2023-03-30T16:11:10Z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2023-03-30T16:11:10Z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82b41b8f-9901-4c96-88dd-08245ee86aa6</vt:lpwstr>
  </property>
  <property fmtid="{D5CDD505-2E9C-101B-9397-08002B2CF9AE}" pid="8" name="MSIP_Label_ac0b9ce6-6e99-42a1-af95-429494370cbc_ContentBits">
    <vt:lpwstr>2</vt:lpwstr>
  </property>
</Properties>
</file>