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set\TITOLI INDICIZZATI\EUROSTAT\EUROSTAT 2025\giugno\"/>
    </mc:Choice>
  </mc:AlternateContent>
  <xr:revisionPtr revIDLastSave="0" documentId="13_ncr:1_{D2590899-09C5-49E3-9F7B-164D58865184}" xr6:coauthVersionLast="47" xr6:coauthVersionMax="47" xr10:uidLastSave="{00000000-0000-0000-0000-000000000000}"/>
  <bookViews>
    <workbookView xWindow="-110" yWindow="-110" windowWidth="19420" windowHeight="10300" xr2:uid="{6D38D441-0D23-4E4E-9508-101614980C9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1" l="1"/>
  <c r="B26" i="1"/>
  <c r="C19" i="1"/>
  <c r="C18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<sst xmlns="http://schemas.openxmlformats.org/spreadsheetml/2006/main" count="29" uniqueCount="25">
  <si>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IT0005657348 - REPUBBLICA ITALIANA BTP INDICIZZATO INFLAZIONE EUROPEA  27-06-2025 15-08-2031 VARIABILE                        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</si>
  <si>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</si>
  <si>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</si>
  <si>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</si>
  <si>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</si>
  <si>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</si>
  <si>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</si>
  <si>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</si>
  <si>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</si>
  <si>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</si>
  <si>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</si>
  <si>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</si>
  <si>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>IE m - 3</t>
  </si>
  <si>
    <t xml:space="preserve"> INDICE DEFINITIVO MAGGIO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</si>
  <si>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</si>
  <si>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</si>
  <si>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</si>
  <si>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</si>
  <si>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</si>
  <si>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</si>
  <si>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23/06/2025</t>
  </si>
  <si>
    <t>Dati rilevamento indice</t>
  </si>
  <si>
    <t>Dati pubblicazione sul sito MT</t>
  </si>
  <si>
    <t>GIUGNO</t>
  </si>
  <si>
    <t>Calcolo del Coefficiente di Indicizzazione relativo al mese di GIUGNO 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</si>
</sst>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0"/>
  </numFmts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9" xfId="0" applyBorder="1" applyAlignment="1">
      <alignment horizontal="right"/>
    </xf>
    <xf numFmtId="0" fontId="9" fillId="0" borderId="0" xfId="0" applyFont="1"/>
    <xf numFmtId="0" fontId="10" fillId="0" borderId="0" xfId="0" applyFont="1"/>
    <xf numFmtId="14" fontId="0" fillId="0" borderId="9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166" fontId="0" fillId="2" borderId="9" xfId="0" applyNumberFormat="1" applyFill="1" applyBorder="1" applyAlignment="1">
      <alignment horizontal="right"/>
    </xf>
    <xf numFmtId="166" fontId="0" fillId="2" borderId="10" xfId="0" applyNumberFormat="1" applyFill="1" applyBorder="1" applyAlignment="1">
      <alignment horizontal="right"/>
    </xf>
    <xf numFmtId="166" fontId="0" fillId="2" borderId="12" xfId="0" applyNumberFormat="1" applyFill="1" applyBorder="1" applyAlignment="1">
      <alignment horizontal="right"/>
    </xf>
    <xf numFmtId="166" fontId="0" fillId="2" borderId="11" xfId="0" applyNumberForma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1A307-DFC4-4CB3-8D06-1D1608C7EE4C}">
  <sheetPr>
    <pageSetUpPr fitToPage="1"/>
  </sheetPr>
  <dimension ref="A2:G60"/>
  <sheetViews>
    <sheetView tabSelected="1" workbookViewId="0">
      <selection activeCell="A5" sqref="A5"/>
    </sheetView>
  </sheetViews>
  <sheetFormatPr defaultRowHeight="13.5" x14ac:dyDescent="0.3"/>
  <cols>
    <col min="1" max="1" width="20.23046875" customWidth="1"/>
    <col min="2" max="2" width="15.61328125" customWidth="1"/>
    <col min="3" max="3" width="13.61328125" customWidth="1"/>
    <col min="4" max="7" width="18.61328125" customWidth="1"/>
  </cols>
  <sheetData>
    <row r="2" spans="1:7" ht="16.5" x14ac:dyDescent="0.35">
      <c r="A2" s="2" t="s">
        <v>0</v>
      </c>
    </row>
    <row r="4" spans="1:7" ht="16.5" x14ac:dyDescent="0.35">
      <c r="A4" s="1" t="s">
        <v>24</v>
      </c>
    </row>
    <row r="8" spans="1:7" ht="14" thickBot="1" x14ac:dyDescent="0.35"/>
    <row r="9" spans="1:7" ht="15.5" x14ac:dyDescent="0.4">
      <c r="A9" s="3" t="s">
        <v>1</v>
      </c>
      <c r="B9" s="5" t="s">
        <v>2</v>
      </c>
      <c r="C9" s="5" t="s">
        <v>3</v>
      </c>
      <c r="D9" s="4" t="s">
        <v>4</v>
      </c>
      <c r="E9" s="4" t="s">
        <v>5</v>
      </c>
      <c r="F9" s="5"/>
      <c r="G9" s="7" t="s">
        <v>7</v>
      </c>
    </row>
    <row r="10" spans="1:7" ht="14" thickBot="1" x14ac:dyDescent="0.35">
      <c r="A10" s="11" t="s">
        <v>11</v>
      </c>
      <c r="B10" s="9" t="s">
        <v>10</v>
      </c>
      <c r="C10" s="9" t="s">
        <v>9</v>
      </c>
      <c r="D10" s="10"/>
      <c r="E10" s="10"/>
      <c r="F10" s="9"/>
      <c r="G10" s="8" t="s">
        <v>8</v>
      </c>
    </row>
    <row r="12" spans="1:7" x14ac:dyDescent="0.3">
      <c r="A12" s="12" t="str">
        <f>"27/06/25"</f>
        <v>27/06/25</v>
      </c>
      <c r="B12" s="14" t="str">
        <f>"127.43"</f>
        <v>127.43</v>
      </c>
      <c r="C12" s="14" t="str">
        <f>"128.16"</f>
        <v>128.16</v>
      </c>
      <c r="D12" s="14" t="str">
        <f>"26"</f>
        <v>26</v>
      </c>
      <c r="E12" s="14" t="str">
        <f>"30"</f>
        <v>30</v>
      </c>
      <c r="F12" s="14"/>
      <c r="G12" s="13" t="str">
        <f>"128.06267"</f>
        <v>128.06267</v>
      </c>
    </row>
    <row r="13" spans="1:7" ht="14" thickBot="1" x14ac:dyDescent="0.35"/>
    <row r="14" spans="1:7" x14ac:dyDescent="0.3">
      <c r="F14" s="15"/>
      <c r="G14" s="6" t="s">
        <v>6</v>
      </c>
    </row>
    <row r="15" spans="1:7" ht="14" thickBot="1" x14ac:dyDescent="0.35">
      <c r="F15" s="17"/>
      <c r="G15" s="20" t="s">
        <v>8</v>
      </c>
    </row>
    <row r="17" spans="1:7" ht="14" thickBot="1" x14ac:dyDescent="0.35">
      <c r="F17" s="27"/>
      <c r="G17" s="28" t="str">
        <f>"  0.00000"</f>
        <v xml:space="preserve">  0.00000</v>
      </c>
    </row>
    <row r="18" spans="1:7" ht="14.5" thickTop="1" thickBot="1" x14ac:dyDescent="0.35">
      <c r="A18" s="22" t="s">
        <v>23</v>
      </c>
      <c r="B18" s="24" t="s">
        <v>12</v>
      </c>
      <c r="C18" s="25" t="str">
        <f>"127.43"</f>
        <v>127.43</v>
      </c>
      <c r="D18" s="26"/>
      <c r="E18" s="21"/>
      <c r="F18" s="21"/>
      <c r="G18" s="29"/>
    </row>
    <row r="19" spans="1:7" ht="14.5" thickTop="1" thickBot="1" x14ac:dyDescent="0.35">
      <c r="A19" s="31">
        <v>2025</v>
      </c>
      <c r="B19" s="30" t="s">
        <v>14</v>
      </c>
      <c r="C19" s="34" t="str">
        <f>"128.16"</f>
        <v>128.16</v>
      </c>
      <c r="D19" t="s">
        <v>13</v>
      </c>
      <c r="G19" s="18"/>
    </row>
    <row r="20" spans="1:7" ht="14.5" thickTop="1" thickBot="1" x14ac:dyDescent="0.35">
      <c r="A20" s="16"/>
      <c r="B20" s="32" t="s">
        <v>15</v>
      </c>
      <c r="C20" s="33">
        <v>30</v>
      </c>
      <c r="D20" s="10"/>
      <c r="E20" s="10"/>
      <c r="F20" s="10"/>
      <c r="G20" s="19"/>
    </row>
    <row r="22" spans="1:7" ht="14" thickBot="1" x14ac:dyDescent="0.35"/>
    <row r="23" spans="1:7" x14ac:dyDescent="0.3">
      <c r="B23" s="15" t="s">
        <v>19</v>
      </c>
      <c r="C23" s="23" t="s">
        <v>18</v>
      </c>
      <c r="D23" s="23"/>
      <c r="E23" s="36" t="s">
        <v>17</v>
      </c>
      <c r="F23" s="23"/>
      <c r="G23" s="35" t="s">
        <v>16</v>
      </c>
    </row>
    <row r="24" spans="1:7" ht="14" thickBot="1" x14ac:dyDescent="0.35">
      <c r="B24" s="16"/>
      <c r="C24" s="10"/>
      <c r="D24" s="32"/>
      <c r="E24" s="37" t="s">
        <v>8</v>
      </c>
      <c r="F24" s="32"/>
      <c r="G24" s="38" t="s">
        <v>8</v>
      </c>
    </row>
    <row r="26" spans="1:7" x14ac:dyDescent="0.3">
      <c r="B26" s="39" t="str">
        <f>"01/06/2025"</f>
        <v>01/06/2025</v>
      </c>
      <c r="C26" s="39" t="str">
        <f>"0"</f>
        <v>0</v>
      </c>
      <c r="D26" s="39"/>
      <c r="E26" s="44">
        <v>127.43</v>
      </c>
      <c r="F26" s="39"/>
      <c r="G26" s="46">
        <v>0.99506000000000006</v>
      </c>
    </row>
    <row r="27" spans="1:7" x14ac:dyDescent="0.3">
      <c r="B27" s="39" t="str">
        <f>"02/06/2025"</f>
        <v>02/06/2025</v>
      </c>
      <c r="C27" s="39" t="str">
        <f>"1"</f>
        <v>1</v>
      </c>
      <c r="D27" s="39"/>
      <c r="E27" s="44">
        <v>127.45433</v>
      </c>
      <c r="F27" s="39"/>
      <c r="G27" s="46">
        <v>0.99524999999999997</v>
      </c>
    </row>
    <row r="28" spans="1:7" x14ac:dyDescent="0.3">
      <c r="B28" s="42">
        <v>45811</v>
      </c>
      <c r="C28" s="39" t="str">
        <f>"2"</f>
        <v>2</v>
      </c>
      <c r="D28" s="39"/>
      <c r="E28" s="44">
        <v>127.47866999999999</v>
      </c>
      <c r="F28" s="39"/>
      <c r="G28" s="46">
        <v>0.99543999999999999</v>
      </c>
    </row>
    <row r="29" spans="1:7" x14ac:dyDescent="0.3">
      <c r="B29" s="42">
        <v>45812</v>
      </c>
      <c r="C29" s="39" t="str">
        <f>"3"</f>
        <v>3</v>
      </c>
      <c r="D29" s="39"/>
      <c r="E29" s="44">
        <v>127.503</v>
      </c>
      <c r="F29" s="39"/>
      <c r="G29" s="46">
        <v>0.99563000000000001</v>
      </c>
    </row>
    <row r="30" spans="1:7" x14ac:dyDescent="0.3">
      <c r="B30" s="42">
        <v>45813</v>
      </c>
      <c r="C30" s="39" t="str">
        <f>"4"</f>
        <v>4</v>
      </c>
      <c r="D30" s="39"/>
      <c r="E30" s="44">
        <v>127.52733000000001</v>
      </c>
      <c r="F30" s="39"/>
      <c r="G30" s="46">
        <v>0.99582000000000004</v>
      </c>
    </row>
    <row r="31" spans="1:7" x14ac:dyDescent="0.3">
      <c r="B31" s="42">
        <v>45814</v>
      </c>
      <c r="C31" s="39" t="str">
        <f>"5"</f>
        <v>5</v>
      </c>
      <c r="D31" s="39"/>
      <c r="E31" s="44">
        <v>127.55167</v>
      </c>
      <c r="F31" s="39"/>
      <c r="G31" s="46">
        <v>0.99600999999999995</v>
      </c>
    </row>
    <row r="32" spans="1:7" x14ac:dyDescent="0.3">
      <c r="B32" s="42">
        <v>45815</v>
      </c>
      <c r="C32" s="39" t="str">
        <f>"6"</f>
        <v>6</v>
      </c>
      <c r="D32" s="39"/>
      <c r="E32" s="44">
        <v>127.57599999999999</v>
      </c>
      <c r="F32" s="39"/>
      <c r="G32" s="46">
        <v>0.99619999999999997</v>
      </c>
    </row>
    <row r="33" spans="2:7" x14ac:dyDescent="0.3">
      <c r="B33" s="42">
        <v>45816</v>
      </c>
      <c r="C33" s="39" t="str">
        <f>"7"</f>
        <v>7</v>
      </c>
      <c r="D33" s="39"/>
      <c r="E33" s="44">
        <v>127.60033</v>
      </c>
      <c r="F33" s="39"/>
      <c r="G33" s="46">
        <v>0.99639</v>
      </c>
    </row>
    <row r="34" spans="2:7" x14ac:dyDescent="0.3">
      <c r="B34" s="42">
        <v>45817</v>
      </c>
      <c r="C34" s="39" t="str">
        <f>"8"</f>
        <v>8</v>
      </c>
      <c r="D34" s="39"/>
      <c r="E34" s="44">
        <v>127.62466999999999</v>
      </c>
      <c r="F34" s="39"/>
      <c r="G34" s="46">
        <v>0.99658000000000002</v>
      </c>
    </row>
    <row r="35" spans="2:7" x14ac:dyDescent="0.3">
      <c r="B35" s="42">
        <v>45818</v>
      </c>
      <c r="C35" s="39" t="str">
        <f>"9"</f>
        <v>9</v>
      </c>
      <c r="D35" s="39"/>
      <c r="E35" s="44">
        <v>127.649</v>
      </c>
      <c r="F35" s="39"/>
      <c r="G35" s="46">
        <v>0.99677000000000004</v>
      </c>
    </row>
    <row r="36" spans="2:7" x14ac:dyDescent="0.3">
      <c r="B36" s="42">
        <v>45819</v>
      </c>
      <c r="C36" s="39" t="str">
        <f>"10"</f>
        <v>10</v>
      </c>
      <c r="D36" s="39"/>
      <c r="E36" s="44">
        <v>127.67333000000001</v>
      </c>
      <c r="F36" s="39"/>
      <c r="G36" s="46">
        <v>0.99695999999999996</v>
      </c>
    </row>
    <row r="37" spans="2:7" x14ac:dyDescent="0.3">
      <c r="B37" s="42">
        <v>45820</v>
      </c>
      <c r="C37" s="39" t="str">
        <f>"11"</f>
        <v>11</v>
      </c>
      <c r="D37" s="39"/>
      <c r="E37" s="44">
        <v>127.69767</v>
      </c>
      <c r="F37" s="39"/>
      <c r="G37" s="46">
        <v>0.99714999999999998</v>
      </c>
    </row>
    <row r="38" spans="2:7" x14ac:dyDescent="0.3">
      <c r="B38" s="42">
        <v>45821</v>
      </c>
      <c r="C38" s="39" t="str">
        <f>"12"</f>
        <v>12</v>
      </c>
      <c r="D38" s="39"/>
      <c r="E38" s="44">
        <v>127.72199999999999</v>
      </c>
      <c r="F38" s="39"/>
      <c r="G38" s="46">
        <v>0.99734</v>
      </c>
    </row>
    <row r="39" spans="2:7" x14ac:dyDescent="0.3">
      <c r="B39" s="42">
        <v>45822</v>
      </c>
      <c r="C39" s="39" t="str">
        <f>"13"</f>
        <v>13</v>
      </c>
      <c r="D39" s="39"/>
      <c r="E39" s="44">
        <v>127.74633</v>
      </c>
      <c r="F39" s="39"/>
      <c r="G39" s="46">
        <v>0.99753000000000003</v>
      </c>
    </row>
    <row r="40" spans="2:7" x14ac:dyDescent="0.3">
      <c r="B40" s="42">
        <v>45823</v>
      </c>
      <c r="C40" s="39" t="str">
        <f>"14"</f>
        <v>14</v>
      </c>
      <c r="D40" s="39"/>
      <c r="E40" s="44">
        <v>127.77067</v>
      </c>
      <c r="F40" s="39"/>
      <c r="G40" s="46">
        <v>0.99772000000000005</v>
      </c>
    </row>
    <row r="41" spans="2:7" x14ac:dyDescent="0.3">
      <c r="B41" s="42">
        <v>45824</v>
      </c>
      <c r="C41" s="39" t="str">
        <f>"15"</f>
        <v>15</v>
      </c>
      <c r="D41" s="39"/>
      <c r="E41" s="44">
        <v>127.795</v>
      </c>
      <c r="F41" s="39"/>
      <c r="G41" s="46">
        <v>0.99790999999999996</v>
      </c>
    </row>
    <row r="42" spans="2:7" x14ac:dyDescent="0.3">
      <c r="B42" s="42">
        <v>45825</v>
      </c>
      <c r="C42" s="39" t="str">
        <f>"16"</f>
        <v>16</v>
      </c>
      <c r="D42" s="39"/>
      <c r="E42" s="44">
        <v>127.81932999999999</v>
      </c>
      <c r="F42" s="39"/>
      <c r="G42" s="46">
        <v>0.99809999999999999</v>
      </c>
    </row>
    <row r="43" spans="2:7" x14ac:dyDescent="0.3">
      <c r="B43" s="42">
        <v>45826</v>
      </c>
      <c r="C43" s="39" t="str">
        <f>"17"</f>
        <v>17</v>
      </c>
      <c r="D43" s="39"/>
      <c r="E43" s="44">
        <v>127.84367</v>
      </c>
      <c r="F43" s="39"/>
      <c r="G43" s="46">
        <v>0.99829000000000001</v>
      </c>
    </row>
    <row r="44" spans="2:7" x14ac:dyDescent="0.3">
      <c r="B44" s="42">
        <v>45827</v>
      </c>
      <c r="C44" s="39" t="str">
        <f>"18"</f>
        <v>18</v>
      </c>
      <c r="D44" s="39"/>
      <c r="E44" s="44">
        <v>127.86799999999999</v>
      </c>
      <c r="F44" s="39"/>
      <c r="G44" s="46">
        <v>0.99848000000000003</v>
      </c>
    </row>
    <row r="45" spans="2:7" x14ac:dyDescent="0.3">
      <c r="B45" s="42">
        <v>45828</v>
      </c>
      <c r="C45" s="39" t="str">
        <f>"19"</f>
        <v>19</v>
      </c>
      <c r="D45" s="39"/>
      <c r="E45" s="44">
        <v>127.89233</v>
      </c>
      <c r="F45" s="39"/>
      <c r="G45" s="46">
        <v>0.99866999999999995</v>
      </c>
    </row>
    <row r="46" spans="2:7" x14ac:dyDescent="0.3">
      <c r="B46" s="42">
        <v>45829</v>
      </c>
      <c r="C46" s="39" t="str">
        <f>"20"</f>
        <v>20</v>
      </c>
      <c r="D46" s="39"/>
      <c r="E46" s="44">
        <v>127.91667</v>
      </c>
      <c r="F46" s="39"/>
      <c r="G46" s="46">
        <v>0.99885999999999997</v>
      </c>
    </row>
    <row r="47" spans="2:7" x14ac:dyDescent="0.3">
      <c r="B47" s="42">
        <v>45830</v>
      </c>
      <c r="C47" s="39" t="str">
        <f>"21"</f>
        <v>21</v>
      </c>
      <c r="D47" s="39"/>
      <c r="E47" s="44">
        <v>127.941</v>
      </c>
      <c r="F47" s="39"/>
      <c r="G47" s="46">
        <v>0.99904999999999999</v>
      </c>
    </row>
    <row r="48" spans="2:7" x14ac:dyDescent="0.3">
      <c r="B48" s="42">
        <v>45831</v>
      </c>
      <c r="C48" s="39" t="str">
        <f>"22"</f>
        <v>22</v>
      </c>
      <c r="D48" s="39"/>
      <c r="E48" s="44">
        <v>127.96532999999999</v>
      </c>
      <c r="F48" s="39"/>
      <c r="G48" s="46">
        <v>0.99924000000000002</v>
      </c>
    </row>
    <row r="49" spans="1:7" x14ac:dyDescent="0.3">
      <c r="B49" s="42">
        <v>45832</v>
      </c>
      <c r="C49" s="39" t="str">
        <f>"23"</f>
        <v>23</v>
      </c>
      <c r="D49" s="39"/>
      <c r="E49" s="44">
        <v>127.98967</v>
      </c>
      <c r="F49" s="39"/>
      <c r="G49" s="46">
        <v>0.99943000000000004</v>
      </c>
    </row>
    <row r="50" spans="1:7" x14ac:dyDescent="0.3">
      <c r="B50" s="42">
        <v>45833</v>
      </c>
      <c r="C50" s="39" t="str">
        <f>"24"</f>
        <v>24</v>
      </c>
      <c r="D50" s="39"/>
      <c r="E50" s="44">
        <v>128.01400000000001</v>
      </c>
      <c r="F50" s="39"/>
      <c r="G50" s="46">
        <v>0.99961999999999995</v>
      </c>
    </row>
    <row r="51" spans="1:7" x14ac:dyDescent="0.3">
      <c r="B51" s="42">
        <v>45834</v>
      </c>
      <c r="C51" s="39" t="str">
        <f>"25"</f>
        <v>25</v>
      </c>
      <c r="D51" s="39"/>
      <c r="E51" s="44">
        <v>128.03833</v>
      </c>
      <c r="F51" s="39"/>
      <c r="G51" s="46">
        <v>0.99980999999999998</v>
      </c>
    </row>
    <row r="52" spans="1:7" x14ac:dyDescent="0.3">
      <c r="B52" s="42">
        <v>45835</v>
      </c>
      <c r="C52" s="39" t="str">
        <f>"26"</f>
        <v>26</v>
      </c>
      <c r="D52" s="39"/>
      <c r="E52" s="44">
        <v>128.06267</v>
      </c>
      <c r="F52" s="39"/>
      <c r="G52" s="46">
        <v>1</v>
      </c>
    </row>
    <row r="53" spans="1:7" x14ac:dyDescent="0.3">
      <c r="B53" s="42">
        <v>45836</v>
      </c>
      <c r="C53" s="39" t="str">
        <f>"27"</f>
        <v>27</v>
      </c>
      <c r="D53" s="39"/>
      <c r="E53" s="44">
        <v>128.08699999999999</v>
      </c>
      <c r="F53" s="39"/>
      <c r="G53" s="46">
        <v>1.0001899999999999</v>
      </c>
    </row>
    <row r="54" spans="1:7" x14ac:dyDescent="0.3">
      <c r="B54" s="42">
        <v>45837</v>
      </c>
      <c r="C54" s="39" t="str">
        <f>"28"</f>
        <v>28</v>
      </c>
      <c r="D54" s="39"/>
      <c r="E54" s="44">
        <v>128.11133000000001</v>
      </c>
      <c r="F54" s="39"/>
      <c r="G54" s="46">
        <v>1.00038</v>
      </c>
    </row>
    <row r="55" spans="1:7" x14ac:dyDescent="0.3">
      <c r="B55" s="43">
        <v>45838</v>
      </c>
      <c r="C55" s="14" t="str">
        <f>"29"</f>
        <v>29</v>
      </c>
      <c r="D55" s="14"/>
      <c r="E55" s="45">
        <v>128.13567</v>
      </c>
      <c r="F55" s="14"/>
      <c r="G55" s="47">
        <v>1.00057</v>
      </c>
    </row>
    <row r="58" spans="1:7" ht="22.5" x14ac:dyDescent="0.45">
      <c r="A58" s="40" t="s">
        <v>20</v>
      </c>
      <c r="B58" s="41" t="s">
        <v>21</v>
      </c>
    </row>
    <row r="60" spans="1:7" ht="22.5" x14ac:dyDescent="0.45">
      <c r="A60" s="40" t="s">
        <v>20</v>
      </c>
      <c r="B60" s="41" t="s">
        <v>22</v>
      </c>
    </row>
  </sheetData>
  <pageMargins left="0.7" right="0.7" top="0.75" bottom="0.75" header="0.3" footer="0.3"/>
  <pageSetup paperSize="9" scale="58" orientation="portrait" r:id="rId1"/>
  <headerFooter>
    <oddFooter>&amp;C_x000D_&amp;1#&amp;"Calibri"&amp;10&amp;KFFEF00 PRIVATE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Federica Zanetti</cp:lastModifiedBy>
  <cp:lastPrinted>2025-06-23T08:19:42Z</cp:lastPrinted>
  <dcterms:created xsi:type="dcterms:W3CDTF">2025-06-23T08:19:36Z</dcterms:created>
  <dcterms:modified xsi:type="dcterms:W3CDTF">2025-06-23T08:49:43Z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c0b9ce6-6e99-42a1-af95-429494370cbc_Enabled">
    <vt:lpwstr>true</vt:lpwstr>
  </property>
  <property fmtid="{D5CDD505-2E9C-101B-9397-08002B2CF9AE}" pid="3" name="MSIP_Label_ac0b9ce6-6e99-42a1-af95-429494370cbc_SetDate">
    <vt:lpwstr>2025-06-23T08:49:43Z</vt:lpwstr>
  </property>
  <property fmtid="{D5CDD505-2E9C-101B-9397-08002B2CF9AE}" pid="4" name="MSIP_Label_ac0b9ce6-6e99-42a1-af95-429494370cbc_Method">
    <vt:lpwstr>Standard</vt:lpwstr>
  </property>
  <property fmtid="{D5CDD505-2E9C-101B-9397-08002B2CF9AE}" pid="5" name="MSIP_Label_ac0b9ce6-6e99-42a1-af95-429494370cbc_Name">
    <vt:lpwstr>ac0b9ce6-6e99-42a1-af95-429494370cbc</vt:lpwstr>
  </property>
  <property fmtid="{D5CDD505-2E9C-101B-9397-08002B2CF9AE}" pid="6" name="MSIP_Label_ac0b9ce6-6e99-42a1-af95-429494370cbc_SiteId">
    <vt:lpwstr>315b1ee5-c224-498b-871e-c140611d6d07</vt:lpwstr>
  </property>
  <property fmtid="{D5CDD505-2E9C-101B-9397-08002B2CF9AE}" pid="7" name="MSIP_Label_ac0b9ce6-6e99-42a1-af95-429494370cbc_ActionId">
    <vt:lpwstr>330e5324-abf0-4d5b-a777-3b5e681669e7</vt:lpwstr>
  </property>
  <property fmtid="{D5CDD505-2E9C-101B-9397-08002B2CF9AE}" pid="8" name="MSIP_Label_ac0b9ce6-6e99-42a1-af95-429494370cbc_ContentBits">
    <vt:lpwstr>2</vt:lpwstr>
  </property>
</Properties>
</file>